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560" windowWidth="20940" windowHeight="9940" tabRatio="906" activeTab="0"/>
  </bookViews>
  <sheets>
    <sheet name="как работать" sheetId="1" r:id="rId1"/>
    <sheet name="2D термопрессы" sheetId="2" r:id="rId2"/>
    <sheet name="запчасти к 2D термопрессам" sheetId="3" r:id="rId3"/>
    <sheet name="расходные материалы" sheetId="4" r:id="rId4"/>
    <sheet name="общий счет " sheetId="5" r:id="rId5"/>
  </sheets>
  <definedNames/>
  <calcPr fullCalcOnLoad="1"/>
</workbook>
</file>

<file path=xl/sharedStrings.xml><?xml version="1.0" encoding="utf-8"?>
<sst xmlns="http://schemas.openxmlformats.org/spreadsheetml/2006/main" count="630" uniqueCount="202">
  <si>
    <t xml:space="preserve">Нагревательный элемент для тарелочного термопресса . Варианты: 8 inch и 10 inch </t>
  </si>
  <si>
    <t>Нагревательный элемент для кружечного термопресса  . Варианты : 9 и 11 oz</t>
  </si>
  <si>
    <t>Нагревательный элемент для кружечного термопресса .  Для конусообразных кружек типа "Латте" Варианты : 9 и 11 oz</t>
  </si>
  <si>
    <t xml:space="preserve">Нагревательный элемент для бейсболочного  термопресса . </t>
  </si>
  <si>
    <t>Цифровой Блок  управления  для  термопрессов  ( временно -температурный контроллер)</t>
  </si>
  <si>
    <t>Держатель металлический для горизонтального кружечного термопресса</t>
  </si>
  <si>
    <t>Нагревательный элемент для футболочного  термопресса , размер 30*38</t>
  </si>
  <si>
    <t>Тефлоновый лист для  термопресса. Варианты размеров: 30*38 см и 40*60 см</t>
  </si>
  <si>
    <t>Для цифровых терморессов : для тарелок (поворотный) , многофункциональный "6 в 1" и "8 в1"</t>
  </si>
  <si>
    <t>Для цифровых терморессов : для кружек (горизонтальный), для кружек "4в1"  , многофункциональный "6 в 1" и "8 в1"</t>
  </si>
  <si>
    <t>Для цифровых терморессов : , для кружек "4в1"  , многофункциональный "6 в 1" и "8 в1"</t>
  </si>
  <si>
    <t>Для   плоских ( футболочных ) термопрессов  , размер 30*38</t>
  </si>
  <si>
    <t>Для футболочного термопресса ,многофункциональный "6 в 1" и "8 в1"</t>
  </si>
  <si>
    <t>Для всех видов цифровых термопрессов</t>
  </si>
  <si>
    <t>Для   плоских ( футболочных ) термопрессов  , размер 30 *38 , 40*60 и многофукциональных термопрессов "8 в 1" и " 6 в 1 "</t>
  </si>
  <si>
    <t xml:space="preserve">С уважением , Трушина Светлана 
 E-mail: cn.elco@gmail.com 
 www.elco-adv.com 
 Skype: sveta2422  
 Телефон : +86-991-5585323, 147-099-91091  
</t>
  </si>
  <si>
    <t>Как работать с прайс -листом  (формой заказа).</t>
  </si>
  <si>
    <t>Уважаемые клиенты!</t>
  </si>
  <si>
    <t xml:space="preserve">Чтобы Вам было удобно работать с нами , мы  оформили прайс   лист в виде  формы  заказа, </t>
  </si>
  <si>
    <t>в которую Вы можете  только заносить количество интересующего Вас товара</t>
  </si>
  <si>
    <t>( согласно условиям минимального заказа ) ,а  общее количество  и сумма</t>
  </si>
  <si>
    <t xml:space="preserve"> будут высчитываться автоматически .</t>
  </si>
  <si>
    <r>
      <t xml:space="preserve">Заносите   количество  только в цветные  ячейки . </t>
    </r>
    <r>
      <rPr>
        <sz val="12"/>
        <rFont val="Calibri"/>
        <family val="0"/>
      </rPr>
      <t>Остальные ячейки защищены от изменений</t>
    </r>
  </si>
  <si>
    <r>
      <t xml:space="preserve">Страничка   </t>
    </r>
    <r>
      <rPr>
        <b/>
        <sz val="12"/>
        <color indexed="10"/>
        <rFont val="Calibri"/>
        <family val="2"/>
      </rPr>
      <t>Общий  счет</t>
    </r>
    <r>
      <rPr>
        <sz val="12"/>
        <rFont val="Calibri"/>
        <family val="0"/>
      </rPr>
      <t xml:space="preserve">   объединяет  Ваш  заказ </t>
    </r>
  </si>
  <si>
    <t>и просчитывает сумму  к оплате  в ДОЛЛАРАХ США  на сегодняшний день .</t>
  </si>
  <si>
    <t>На страничке "Общий счет"   есть графа "Контрагент".</t>
  </si>
  <si>
    <r>
      <t xml:space="preserve">Внесите  в  графу  справа  от нее  свои координаты: </t>
    </r>
    <r>
      <rPr>
        <b/>
        <sz val="12"/>
        <rFont val="Calibri"/>
        <family val="0"/>
      </rPr>
      <t>Название фирмы (ИП/ФИО) ,адрес , телефон.</t>
    </r>
  </si>
  <si>
    <r>
      <t xml:space="preserve">После этого вы можете отправить Вашу заявку нам  на e-mail : </t>
    </r>
    <r>
      <rPr>
        <b/>
        <sz val="12"/>
        <rFont val="Calibri"/>
        <family val="0"/>
      </rPr>
      <t>cn.elco1@gmail.com</t>
    </r>
  </si>
  <si>
    <t>Обращаем   Ваше внимание,что заявки  без указания координат   мы не принимаем,</t>
  </si>
  <si>
    <t xml:space="preserve"> и  информацию по  доставке , оплате  и прочим  моментам не предоставляем . </t>
  </si>
  <si>
    <t>Артикул</t>
  </si>
  <si>
    <t>Цена (юань) шт.</t>
  </si>
  <si>
    <t>Наименование</t>
  </si>
  <si>
    <t>Лого - пресс</t>
  </si>
  <si>
    <t>Термопресс откидной для текстиля 38*38 см</t>
  </si>
  <si>
    <t>Курс</t>
  </si>
  <si>
    <t>Тех. Параметры:</t>
  </si>
  <si>
    <t>Размеры упаковки:</t>
  </si>
  <si>
    <t>45x36x4 см</t>
  </si>
  <si>
    <t>Объем:</t>
  </si>
  <si>
    <t>Цена USD</t>
  </si>
  <si>
    <t>Вес:</t>
  </si>
  <si>
    <t xml:space="preserve">13 кг </t>
  </si>
  <si>
    <t>Ваше  количество:</t>
  </si>
  <si>
    <t>Ваше количество</t>
  </si>
  <si>
    <t>ИТОГО</t>
  </si>
  <si>
    <t xml:space="preserve">Наименование: </t>
  </si>
  <si>
    <t>Термопресс  откидной для текстиля 40*60 см</t>
  </si>
  <si>
    <t>3300</t>
  </si>
  <si>
    <t>Термопрес для  текстиля  с поворотным столом 38*38 см</t>
  </si>
  <si>
    <t>Тех. параметры:</t>
  </si>
  <si>
    <t>Тех.параметры:</t>
  </si>
  <si>
    <t>0,74*0,69*0,48 м</t>
  </si>
  <si>
    <t>Термопрес для  текстиля  с поворотным столом  40*60 см</t>
  </si>
  <si>
    <t>Термопресс для горизонтальных поверхностей 38х38 см ( откидной)</t>
  </si>
  <si>
    <t>0,73*0,43*0,40cm</t>
  </si>
  <si>
    <t>27 кг</t>
  </si>
  <si>
    <t xml:space="preserve">Термопресс для горизонтальных поверхностей (40*60см) откидной </t>
  </si>
  <si>
    <t>2800</t>
  </si>
  <si>
    <t xml:space="preserve">Термопресс для горизонтальных поверхостей ( 30*38см) поворотный </t>
  </si>
  <si>
    <t>Описание:</t>
  </si>
  <si>
    <t>Термопресс кружечный (вертикальный)</t>
  </si>
  <si>
    <t>1170</t>
  </si>
  <si>
    <t xml:space="preserve">Термопресс кружечный (горизонтальный) </t>
  </si>
  <si>
    <t>0,31*0,31*0,2 м</t>
  </si>
  <si>
    <t>0,31*0,288*0,275 м</t>
  </si>
  <si>
    <t>12 кг</t>
  </si>
  <si>
    <t>9 кг</t>
  </si>
  <si>
    <t>Термопресс кружечный вертикальный            "4 в 1"</t>
  </si>
  <si>
    <t>Термопресс  кружечный "5 в1"</t>
  </si>
  <si>
    <t xml:space="preserve"> 0,41*0,38*0,30 м</t>
  </si>
  <si>
    <t xml:space="preserve">Размер упаковки:: 0,80*0,48*0,45 м
</t>
  </si>
  <si>
    <t xml:space="preserve">12 кг </t>
  </si>
  <si>
    <t>25 кг</t>
  </si>
  <si>
    <t>Наименование:</t>
  </si>
  <si>
    <t xml:space="preserve"> Термопресс для тарелок 8 Inch</t>
  </si>
  <si>
    <t>Термопресс для тарелок 8 Inch</t>
  </si>
  <si>
    <t xml:space="preserve">Тех.параметры </t>
  </si>
  <si>
    <t>0,53*0,39*0,21 м</t>
  </si>
  <si>
    <t>10,5 кг</t>
  </si>
  <si>
    <t>Термопресс  для  бейсболок (откидной)</t>
  </si>
  <si>
    <t>1600</t>
  </si>
  <si>
    <t>Термопресс для бейсболок  (поворотно-откидной)</t>
  </si>
  <si>
    <t>0,395*0,3*0,42</t>
  </si>
  <si>
    <t>15кг</t>
  </si>
  <si>
    <t xml:space="preserve">Артикул </t>
  </si>
  <si>
    <t>Термопресс универсальный "6 в 1"</t>
  </si>
  <si>
    <t>4100</t>
  </si>
  <si>
    <t>Термопресс универсальный "8  в 1"</t>
  </si>
  <si>
    <t>0,48*0,54*0,46 м</t>
  </si>
  <si>
    <t>36 кг</t>
  </si>
  <si>
    <t>38 кг</t>
  </si>
  <si>
    <t>Общая сумма в USD</t>
  </si>
  <si>
    <r>
      <t xml:space="preserve">Внимание , уважаемые партнеры ! Общая сумма заказа из </t>
    </r>
    <r>
      <rPr>
        <b/>
        <sz val="12"/>
        <color indexed="10"/>
        <rFont val="Calibri"/>
        <family val="2"/>
      </rPr>
      <t>ВСЕХ ПРАЙС ЛИСТОВ</t>
    </r>
    <r>
      <rPr>
        <b/>
        <sz val="12"/>
        <rFont val="Calibri"/>
        <family val="0"/>
      </rPr>
      <t xml:space="preserve"> для сублимации ( исключая  "2D чехлы для сублимации" и 3D оборудование и расходники для сублимации" ) должна составлять не менее </t>
    </r>
    <r>
      <rPr>
        <b/>
        <sz val="12"/>
        <color indexed="10"/>
        <rFont val="Calibri"/>
        <family val="2"/>
      </rPr>
      <t xml:space="preserve"> 1000 USD</t>
    </r>
    <r>
      <rPr>
        <b/>
        <sz val="12"/>
        <rFont val="Calibri"/>
        <family val="0"/>
      </rPr>
      <t>. Проставляйте требуемое количество заказа в ЦВЕТНЫЕ ячейки</t>
    </r>
    <r>
      <rPr>
        <b/>
        <sz val="12"/>
        <rFont val="Calibri"/>
        <family val="0"/>
      </rPr>
      <t xml:space="preserve"> . Сумма  и количество высчитаются </t>
    </r>
    <r>
      <rPr>
        <b/>
        <sz val="12"/>
        <color indexed="10"/>
        <rFont val="Calibri"/>
        <family val="2"/>
      </rPr>
      <t>АВТОМАТИЧЕСКИ</t>
    </r>
    <r>
      <rPr>
        <b/>
        <sz val="12"/>
        <rFont val="Calibri"/>
        <family val="0"/>
      </rPr>
      <t xml:space="preserve"> . При заказе на сумму выше </t>
    </r>
    <r>
      <rPr>
        <b/>
        <sz val="12"/>
        <color indexed="10"/>
        <rFont val="Calibri"/>
        <family val="2"/>
      </rPr>
      <t>2000 USD</t>
    </r>
    <r>
      <rPr>
        <b/>
        <sz val="12"/>
        <rFont val="Calibri"/>
        <family val="0"/>
      </rPr>
      <t xml:space="preserve"> - цены оговариваются индивидуально.</t>
    </r>
  </si>
  <si>
    <t xml:space="preserve">ИТОГО </t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</si>
  <si>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Лого  термопресс ( плоский)  для  небольших поверхностей. Размер поля 15*20 см. Идеален для нанесения  на: брелоки, зеркала,  чехлы для Iphone, маленькие флажки, органайзеры, полимерные  брелоки  и другие   небольшие сувениры . Отлично подходит для  нанесения небольших логотипов.</t>
    </r>
  </si>
  <si>
    <r>
      <rPr>
        <b/>
        <sz val="10"/>
        <rFont val="Calibri"/>
        <family val="2"/>
      </rPr>
      <t>Тех. параметры:</t>
    </r>
    <r>
      <rPr>
        <sz val="10"/>
        <rFont val="Calibri"/>
        <family val="2"/>
      </rPr>
      <t xml:space="preserve"> Цифровой таймер и температурный контроллер
Размер нагревательного элемента 15*20 см
Напряжение: 220V
Мощность: 300W
Темп.: 0 -450 С
Время: 0-999 сек.
</t>
    </r>
  </si>
  <si>
    <r>
      <rPr>
        <b/>
        <sz val="10"/>
        <rFont val="Calibri"/>
        <family val="2"/>
      </rPr>
      <t xml:space="preserve">Описание: </t>
    </r>
    <r>
      <rPr>
        <sz val="10"/>
        <rFont val="Calibri"/>
        <family val="2"/>
      </rPr>
      <t>Термопресс высокого давления оптимален для переноса изображения на  ТЕКСТИЛЬ, размер поля  38*38 см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</si>
  <si>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Термопресс высокого давления оптимален для переноса изображения на  ТЕКСТИЛЬ, размер  40*60 см Термопрес  откидной для  текстиля   . Термопресс высокого давления оптимален для переноса изображения на  ТЕКСТИЛЬ, размер  40*60 см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</si>
  <si>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Термопресс высокого давления оптимален для переноса изображения на  ТЕКСТИЛЬ, размер  38*38 см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</si>
  <si>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Термопресс высокого давления оптимален для переноса изображения на  ТЕКСТИЛЬ, размер  40*60 см</t>
    </r>
  </si>
  <si>
    <r>
      <rPr>
        <b/>
        <sz val="10"/>
        <rFont val="Calibri"/>
        <family val="2"/>
      </rPr>
      <t xml:space="preserve">Тех.параметры: </t>
    </r>
    <r>
      <rPr>
        <sz val="10"/>
        <rFont val="Calibri"/>
        <family val="2"/>
      </rPr>
      <t>Напряжение ：220V-250V
Мощность ：2000W                                                           Температура：0-399℃
Время ：0-3 Min.
Размер  рабочего стола  ：40* 60см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</si>
  <si>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для переноса  на любые плоские поверхности, размер 38*38 см</t>
    </r>
  </si>
  <si>
    <r>
      <rPr>
        <b/>
        <sz val="10"/>
        <rFont val="Calibri"/>
        <family val="2"/>
      </rPr>
      <t xml:space="preserve">Тех. параметры: </t>
    </r>
    <r>
      <rPr>
        <sz val="10"/>
        <rFont val="Calibri"/>
        <family val="2"/>
      </rPr>
      <t xml:space="preserve">Напряжение:220V-250V, Мощность :2000W,Температура:0-399C
Время: 0-3 Min
Размер рабочего поля : 38см* 38см </t>
    </r>
  </si>
  <si>
    <r>
      <rPr>
        <b/>
        <sz val="10"/>
        <rFont val="Calibri"/>
        <family val="2"/>
      </rPr>
      <t>Описание</t>
    </r>
    <r>
      <rPr>
        <sz val="10"/>
        <rFont val="Calibri"/>
        <family val="2"/>
      </rPr>
      <t xml:space="preserve">: для переноса  изображения  на любые плоские повехности 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</si>
  <si>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Вертикальный кружечный термопресс предназначен для  переноса изображения на 1 кружку.</t>
    </r>
  </si>
  <si>
    <r>
      <rPr>
        <b/>
        <sz val="10"/>
        <rFont val="Calibri"/>
        <family val="2"/>
      </rPr>
      <t xml:space="preserve">Тех.параметры: </t>
    </r>
    <r>
      <rPr>
        <sz val="10"/>
        <rFont val="Calibri"/>
        <family val="2"/>
      </rPr>
      <t xml:space="preserve">Температура от 0-399о
Номинальная частота -50 Гц
Номинальная мощность -400 Вт
</t>
    </r>
  </si>
  <si>
    <r>
      <rPr>
        <b/>
        <sz val="10"/>
        <rFont val="Calibri"/>
        <family val="2"/>
      </rPr>
      <t xml:space="preserve">Описание: </t>
    </r>
    <r>
      <rPr>
        <sz val="10"/>
        <rFont val="Calibri"/>
        <family val="2"/>
      </rPr>
      <t>Горизонтальный кружечный термопресс предназначен для  переноса изображения на 1 кружку.</t>
    </r>
  </si>
  <si>
    <r>
      <rPr>
        <b/>
        <sz val="10"/>
        <rFont val="Calibri"/>
        <family val="2"/>
      </rPr>
      <t xml:space="preserve">Тех.параметры: </t>
    </r>
    <r>
      <rPr>
        <sz val="10"/>
        <rFont val="Calibri"/>
        <family val="2"/>
      </rPr>
      <t>Напряжение: 220V-250V/110V
Мощность:300W
Температура :0-220℃
Время :0-999 Seс                                                     ：Диаметр кружки 7.5~9.5cm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</si>
  <si>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 позволяет переносить изображение на кружки разных размеров:  прямые  9oz , 11oz,  "латте" 12oz  и 17oz</t>
    </r>
  </si>
  <si>
    <r>
      <rPr>
        <b/>
        <sz val="10"/>
        <rFont val="Calibri"/>
        <family val="2"/>
      </rPr>
      <t xml:space="preserve">Описание: </t>
    </r>
    <r>
      <rPr>
        <sz val="10"/>
        <rFont val="Calibri"/>
        <family val="2"/>
      </rPr>
      <t xml:space="preserve">позволяет  переносить изоборажение на 5 кружек  одновременно </t>
    </r>
  </si>
  <si>
    <r>
      <t xml:space="preserve">Тех.параметры: </t>
    </r>
    <r>
      <rPr>
        <sz val="10"/>
        <rFont val="Calibri"/>
        <family val="2"/>
      </rPr>
      <t>Напряжение: 220V/110V,
Мощность: 1500w
Размер нагревательного элемента：150X230 мм
Диаметр кружки :7.5—8.5cm
Высота кружки: 10.5cm</t>
    </r>
  </si>
  <si>
    <r>
      <rPr>
        <b/>
        <sz val="10"/>
        <rFont val="Calibri"/>
        <family val="2"/>
      </rPr>
      <t>Описание:</t>
    </r>
    <r>
      <rPr>
        <sz val="10"/>
        <rFont val="Calibri"/>
        <family val="2"/>
      </rPr>
      <t xml:space="preserve"> Предназначен  для переноса изображения на тарелку 8 inch</t>
    </r>
  </si>
  <si>
    <r>
      <t xml:space="preserve">Тех. параметры: </t>
    </r>
    <r>
      <rPr>
        <sz val="10"/>
        <rFont val="Calibri"/>
        <family val="2"/>
      </rPr>
      <t xml:space="preserve">Напряжение :220-250V
Мощность :350W 
Температура :0-240C
Время :0-999Sec.
Диаметр нагр.элемента 11см (8 </t>
    </r>
    <r>
      <rPr>
        <b/>
        <sz val="10"/>
        <rFont val="Calibri"/>
        <family val="2"/>
      </rPr>
      <t>inch )</t>
    </r>
  </si>
  <si>
    <r>
      <rPr>
        <b/>
        <sz val="10"/>
        <rFont val="Calibri"/>
        <family val="2"/>
      </rPr>
      <t xml:space="preserve">Описание: </t>
    </r>
    <r>
      <rPr>
        <sz val="10"/>
        <rFont val="Calibri"/>
        <family val="2"/>
      </rPr>
      <t>Предназначен  для переноса изображения на тарелку 8 inch</t>
    </r>
  </si>
  <si>
    <r>
      <rPr>
        <b/>
        <sz val="10"/>
        <rFont val="Calibri"/>
        <family val="2"/>
      </rPr>
      <t xml:space="preserve">Описание: </t>
    </r>
    <r>
      <rPr>
        <sz val="10"/>
        <rFont val="Calibri"/>
        <family val="2"/>
      </rPr>
      <t xml:space="preserve"> позволяет переносить изобрадение  на кружки ( два диаметра), тарелки ( два диаметра), бейсболки, футболки (рабочее поле 300х380мм).</t>
    </r>
  </si>
  <si>
    <r>
      <rPr>
        <b/>
        <sz val="10"/>
        <rFont val="Calibri"/>
        <family val="2"/>
      </rPr>
      <t xml:space="preserve">Тех.параметры:  </t>
    </r>
    <r>
      <rPr>
        <sz val="10"/>
        <rFont val="Calibri"/>
        <family val="2"/>
      </rPr>
      <t>напряжение: 220V,мощность:1250W,Температура:0-380 C,время:0-999 Sec.Размеры пресса :
Диаметр 7.5~9cm или  5~7.5 для кружек
Диаметр 11cm или 15cm для тарелок
Размер 30X38cm для плоской продукции
Размер 14X8.5cm для бейсболок</t>
    </r>
  </si>
  <si>
    <r>
      <rPr>
        <b/>
        <sz val="10"/>
        <rFont val="Calibri"/>
        <family val="2"/>
      </rPr>
      <t xml:space="preserve">Описание: </t>
    </r>
    <r>
      <rPr>
        <sz val="10"/>
        <rFont val="Calibri"/>
        <family val="2"/>
      </rPr>
      <t>позволяет переносить  изоборажение на  кружки ( ЧЕТЫРЕ  диаметра ( 2 для обыкновенных кружек/  2 для кружк ЛАТТЕ ), тарелки ( два диаметра), бейсболки , футболки (рабочее поле 300х380мм).Улучшенная модель по сравнению с предыдущей.</t>
    </r>
  </si>
  <si>
    <r>
      <t>Тех.параметры :</t>
    </r>
    <r>
      <rPr>
        <sz val="10"/>
        <rFont val="Calibri"/>
        <family val="2"/>
      </rPr>
      <t>напряжение: 220V,мощность:1250W,Температурный режим:0-380 C,временной режим:0-999 Sec.Размеры пресса :
Диаметр 7.5~9cm or 5~7.5 для кружек,Диаметр для кружек Латте: 12 oz и 17 oz
Диаметр 11cm or 15cm для тарелок
Размер 30X38cm для плоской продукции
Размер 14X8.5cm для бейсболок</t>
    </r>
  </si>
  <si>
    <t>Внизу этой страницы  Вы увидите  вкладки:  мы  разделили 2D термопрессы , запчасти к ним</t>
  </si>
  <si>
    <t>и расходные материалы ( чернила , бумага , скотч) , чтобы Вам удобно было выбирать.</t>
  </si>
  <si>
    <t>2D термопрессы</t>
  </si>
  <si>
    <t xml:space="preserve">Запчасти к 2D термопрессам </t>
  </si>
  <si>
    <t>Расходные материалы ( чернила ,бумага, скотч)</t>
  </si>
  <si>
    <t>Счет  № _____ от  _____</t>
  </si>
  <si>
    <r>
      <rPr>
        <b/>
        <sz val="11"/>
        <color indexed="10"/>
        <rFont val="Calibri"/>
        <family val="2"/>
      </rPr>
      <t>Контрагент</t>
    </r>
    <r>
      <rPr>
        <b/>
        <sz val="11"/>
        <color indexed="8"/>
        <rFont val="Calibri"/>
        <family val="2"/>
      </rPr>
      <t xml:space="preserve"> ( внесите ФИО/фирму , телефон и адрес в ячейку справа</t>
    </r>
  </si>
  <si>
    <t>Сумма (USD)</t>
  </si>
  <si>
    <t>ИТОГО в USD</t>
  </si>
  <si>
    <t xml:space="preserve">2D термопрессы </t>
  </si>
  <si>
    <t>Расходные материалы ( бумага ,чернила ,скотч)</t>
  </si>
  <si>
    <t xml:space="preserve"> С уважением , Трушина Светлана 
 E-mail: cn.elco@gmail.com 
 www.elco-adv.com 
 Skype: sveta2422  
 Телефон : +86-991-5585323, +86-147-099-91091  
</t>
  </si>
  <si>
    <t>Номер модели:</t>
  </si>
  <si>
    <t>V-Ink 100</t>
  </si>
  <si>
    <t>V-Ink 1</t>
  </si>
  <si>
    <t>Сублимационные чернила для принтера 100мл, каждая емкость</t>
  </si>
  <si>
    <t>Сублимационные чернила для принтера 1L, каждая емкость</t>
  </si>
  <si>
    <t>корейские сублимационные чернила  Inktec</t>
  </si>
  <si>
    <t>Размер :</t>
  </si>
  <si>
    <t>Объем упаковки:</t>
  </si>
  <si>
    <t>100ml</t>
  </si>
  <si>
    <t>Цена USD шт.</t>
  </si>
  <si>
    <t>1L</t>
  </si>
  <si>
    <t>Вес шт.</t>
  </si>
  <si>
    <t>CYAN</t>
  </si>
  <si>
    <t>MAGENTA</t>
  </si>
  <si>
    <t>YELLOW</t>
  </si>
  <si>
    <t>BLACK</t>
  </si>
  <si>
    <t>LIGHT CYAN</t>
  </si>
  <si>
    <t>LIGHT MAGENTA</t>
  </si>
  <si>
    <t>V-CISS</t>
  </si>
  <si>
    <t>V-spA4</t>
  </si>
  <si>
    <t>Цена (юань) уп.</t>
  </si>
  <si>
    <t>СНПЧ</t>
  </si>
  <si>
    <t>сублимационная бумага А4, упаковка  100 листов</t>
  </si>
  <si>
    <t>Бумага сублимационная для керамических изделий, изделий из металла, дерева. Используется  также для  переноса на ткань Polyester (формат A4, 100 листов.) Цена за упаковку.</t>
  </si>
  <si>
    <t>Цена USD уп.</t>
  </si>
  <si>
    <t>Вес упаковки:</t>
  </si>
  <si>
    <t>V-espA4</t>
  </si>
  <si>
    <t>V-espA3</t>
  </si>
  <si>
    <t>Бумага сублимационная для керамических изделий, изделий из металла, дерева. Используется  также для  переноса на ткань Polyester (формат A4, 100 листов.) Цена за упаковку. Улучшенная  цветопередача  за счет особого состава.</t>
  </si>
  <si>
    <t>Бумага сублимационная для керамических изделий, изделий из металла, дерева. Используется  также для  переноса на ткань Polyester (формат A3, 100 листов.) Цена за упаковку. Улучшенная  цветопередача  за счет особого состава.</t>
  </si>
  <si>
    <t>V-esp-roll</t>
  </si>
  <si>
    <t>Цена (юань) за м2</t>
  </si>
  <si>
    <t>Цена USD за м2</t>
  </si>
  <si>
    <t>штук</t>
  </si>
  <si>
    <t>стоимость USD</t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</si>
  <si>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
</t>
    </r>
  </si>
  <si>
    <t xml:space="preserve">  C уважением , Трушина Светлана   E-mail: cn.elco@gmail.com  www.elco-adv.com  Skype: sveta2422,Телефон : +86-991-5585323, +86-147-099-91091 (WhatsApp)</t>
  </si>
  <si>
    <t xml:space="preserve">Термоскотч </t>
  </si>
  <si>
    <t>Для закрепления распечатанного изображения на изделии ( перед переносом)</t>
  </si>
  <si>
    <t>Цена (юань) за  шт</t>
  </si>
  <si>
    <t>Цена USD шт</t>
  </si>
  <si>
    <t xml:space="preserve">Полимер для  керамический, металлических  и деревянных изделий </t>
  </si>
  <si>
    <t>Для подготовки  продукции  под сублимацию .ВНИМАНИЕ. Вся сублимационная продукция Компании ELCO уже обработана  полимером на заводе  и не нуждается в дополнительном нанесении полимера.</t>
  </si>
  <si>
    <t>Бумага термотрансферная  (формат A4) для термопереноса на  Cotton (светлые ткани)</t>
  </si>
  <si>
    <t>Бумага термотрансферная  (формат A4) для термопереноса на  Cotton (темные  ткани)</t>
  </si>
  <si>
    <t>Ваш заказ:</t>
  </si>
  <si>
    <t>Бумага термотрансферная  (формат A3) для термопереноса на  Cotton (светлые ткани)</t>
  </si>
  <si>
    <t>Цена (юань) лист.</t>
  </si>
  <si>
    <t>Цена USD/лист</t>
  </si>
  <si>
    <t>Цена USD / лист</t>
  </si>
  <si>
    <t>Цена USD /лист</t>
  </si>
  <si>
    <t xml:space="preserve">ИТОГО   </t>
  </si>
  <si>
    <t xml:space="preserve">ИТОГО  </t>
  </si>
  <si>
    <t>Ваш заказ</t>
  </si>
  <si>
    <r>
      <t>Система непрерывной подачи чернил("донор") 4 или 6 цветов для Вашего принтера.</t>
    </r>
    <r>
      <rPr>
        <sz val="9"/>
        <color indexed="10"/>
        <rFont val="Calibri"/>
        <family val="2"/>
      </rPr>
      <t xml:space="preserve">При заказе обязательно должна быть указана модель принтера и номера катриджей </t>
    </r>
  </si>
  <si>
    <r>
      <rPr>
        <b/>
        <sz val="9"/>
        <rFont val="Calibri"/>
        <family val="2"/>
      </rPr>
      <t>улучшенная</t>
    </r>
    <r>
      <rPr>
        <sz val="9"/>
        <rFont val="Calibri"/>
        <family val="2"/>
      </rPr>
      <t xml:space="preserve"> сублимационная бумага A4, упаковка 100 листов</t>
    </r>
  </si>
  <si>
    <r>
      <rPr>
        <b/>
        <sz val="9"/>
        <rFont val="Calibri"/>
        <family val="2"/>
      </rPr>
      <t>улучшенная</t>
    </r>
    <r>
      <rPr>
        <sz val="9"/>
        <rFont val="Calibri"/>
        <family val="2"/>
      </rPr>
      <t xml:space="preserve"> сублимационная бумага A3, упаковка 100 листов</t>
    </r>
  </si>
  <si>
    <r>
      <rPr>
        <b/>
        <sz val="9"/>
        <rFont val="Calibri"/>
        <family val="2"/>
      </rPr>
      <t>Улучшенная</t>
    </r>
    <r>
      <rPr>
        <sz val="9"/>
        <rFont val="Calibri"/>
        <family val="2"/>
      </rPr>
      <t xml:space="preserve"> сублимационная бумага, рулоны</t>
    </r>
  </si>
  <si>
    <r>
      <t>Бумага сублимационная , улучшенная  в РУЛОНАХ : Возможные размеры  рулонов: 0.3м*100м, 0.42м*100м, 0.61м*100м ,1.118м*100м, 1.3м*100м, 1.6м*100м and 1.62м*100м .</t>
    </r>
    <r>
      <rPr>
        <sz val="9"/>
        <color indexed="10"/>
        <rFont val="Calibri"/>
        <family val="2"/>
      </rPr>
      <t>Поставляется только рулонами</t>
    </r>
  </si>
  <si>
    <r>
      <t xml:space="preserve">Минимальный заказ 20 листов. </t>
    </r>
    <r>
      <rPr>
        <b/>
        <sz val="9"/>
        <rFont val="Calibri"/>
        <family val="2"/>
      </rPr>
      <t>ЦЕНА за 1 лист</t>
    </r>
  </si>
  <si>
    <r>
      <t xml:space="preserve">Минимальный заказ 20 листов. </t>
    </r>
    <r>
      <rPr>
        <b/>
        <sz val="9"/>
        <rFont val="Calibri"/>
        <family val="2"/>
      </rPr>
      <t>ЦЕНА  за 1 лист</t>
    </r>
  </si>
  <si>
    <r>
      <t xml:space="preserve"> Минимальный заказ 20 листов.</t>
    </r>
    <r>
      <rPr>
        <b/>
        <sz val="9"/>
        <rFont val="Calibri"/>
        <family val="2"/>
      </rPr>
      <t>ЦЕНА  за 1 лист.</t>
    </r>
  </si>
  <si>
    <r>
      <t>Минимальный заказ 20 листов.</t>
    </r>
    <r>
      <rPr>
        <b/>
        <sz val="9"/>
        <rFont val="Calibri"/>
        <family val="2"/>
      </rPr>
      <t xml:space="preserve">ЦЕНА  за 1 лист. </t>
    </r>
  </si>
  <si>
    <t>Описание</t>
  </si>
  <si>
    <t>Силиконовый коврик для горизонтально  (футболочного пресса</t>
  </si>
  <si>
    <t>Размер 38*38 см</t>
  </si>
  <si>
    <t>Размер 40*60 см</t>
  </si>
  <si>
    <t>Ваше  количество</t>
  </si>
  <si>
    <t>Силиконовый коврик для горизонтально  (футболочного пресса)</t>
  </si>
  <si>
    <t>Итого штук</t>
  </si>
  <si>
    <t>Сегодня  1 USD = 6,35 CNY (юань)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</si>
</sst>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  <numFmt numFmtId="192" formatCode="0.00_);[Red]\(0.00\)"/>
    <numFmt numFmtId="193" formatCode="0.00_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,##0_ ;\-#,##0\ "/>
    <numFmt numFmtId="200" formatCode="&quot;US$&quot;#,##0.00;\-&quot;US$&quot;#,##0.00"/>
    <numFmt numFmtId="201" formatCode="#,##0.00_р_."/>
    <numFmt numFmtId="202" formatCode="[$¥-804]#,##0.00"/>
  </numFmts>
  <fonts count="7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24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Broadway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24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6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 vertical="center"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199" fontId="67" fillId="0" borderId="17" xfId="0" applyNumberFormat="1" applyFont="1" applyFill="1" applyBorder="1" applyAlignment="1">
      <alignment horizontal="center" vertical="center" wrapText="1"/>
    </xf>
    <xf numFmtId="2" fontId="67" fillId="0" borderId="18" xfId="0" applyNumberFormat="1" applyFont="1" applyFill="1" applyBorder="1" applyAlignment="1">
      <alignment horizontal="center" vertical="center" wrapText="1"/>
    </xf>
    <xf numFmtId="199" fontId="67" fillId="0" borderId="18" xfId="0" applyNumberFormat="1" applyFont="1" applyFill="1" applyBorder="1" applyAlignment="1">
      <alignment horizontal="center" vertical="center" wrapText="1"/>
    </xf>
    <xf numFmtId="2" fontId="67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9" fontId="67" fillId="0" borderId="0" xfId="0" applyNumberFormat="1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1" fontId="67" fillId="0" borderId="18" xfId="0" applyNumberFormat="1" applyFont="1" applyFill="1" applyBorder="1" applyAlignment="1">
      <alignment horizontal="center" vertical="center" wrapText="1"/>
    </xf>
    <xf numFmtId="2" fontId="67" fillId="0" borderId="21" xfId="0" applyNumberFormat="1" applyFont="1" applyFill="1" applyBorder="1" applyAlignment="1">
      <alignment horizontal="center" vertical="center" wrapText="1"/>
    </xf>
    <xf numFmtId="1" fontId="67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6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67" fillId="0" borderId="18" xfId="0" applyNumberFormat="1" applyFont="1" applyFill="1" applyBorder="1" applyAlignment="1">
      <alignment horizontal="center" vertical="center"/>
    </xf>
    <xf numFmtId="2" fontId="67" fillId="0" borderId="22" xfId="0" applyNumberFormat="1" applyFont="1" applyFill="1" applyBorder="1" applyAlignment="1">
      <alignment horizontal="center" vertical="center" wrapText="1"/>
    </xf>
    <xf numFmtId="0" fontId="67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65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1" fontId="68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99" fontId="69" fillId="33" borderId="3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/>
    </xf>
    <xf numFmtId="199" fontId="69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1" fontId="69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1" fontId="69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99" fontId="69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>
      <alignment horizontal="center" vertical="center" wrapText="1"/>
    </xf>
    <xf numFmtId="200" fontId="39" fillId="0" borderId="0" xfId="0" applyNumberFormat="1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1" fontId="6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>
      <alignment vertical="center" wrapText="1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/>
    </xf>
    <xf numFmtId="0" fontId="4" fillId="0" borderId="0" xfId="0" applyFont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56" fillId="0" borderId="38" xfId="0" applyFont="1" applyFill="1" applyBorder="1" applyAlignment="1">
      <alignment/>
    </xf>
    <xf numFmtId="0" fontId="70" fillId="0" borderId="39" xfId="54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9" fillId="0" borderId="0" xfId="54" applyFont="1" applyBorder="1" applyAlignment="1">
      <alignment horizontal="center" vertical="center"/>
      <protection/>
    </xf>
    <xf numFmtId="0" fontId="9" fillId="0" borderId="25" xfId="54" applyFont="1" applyBorder="1" applyAlignment="1">
      <alignment horizontal="left" vertical="center"/>
      <protection/>
    </xf>
    <xf numFmtId="199" fontId="9" fillId="0" borderId="19" xfId="54" applyNumberFormat="1" applyFont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25" xfId="54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9" fillId="0" borderId="40" xfId="54" applyFont="1" applyFill="1" applyBorder="1" applyAlignment="1">
      <alignment horizontal="center" vertical="center" wrapText="1"/>
      <protection/>
    </xf>
    <xf numFmtId="199" fontId="71" fillId="0" borderId="19" xfId="54" applyNumberFormat="1" applyFont="1" applyBorder="1" applyAlignment="1">
      <alignment horizontal="center" vertical="center"/>
      <protection/>
    </xf>
    <xf numFmtId="0" fontId="71" fillId="0" borderId="19" xfId="54" applyFont="1" applyFill="1" applyBorder="1" applyAlignment="1">
      <alignment horizontal="center" vertical="center" wrapText="1"/>
      <protection/>
    </xf>
    <xf numFmtId="0" fontId="71" fillId="0" borderId="40" xfId="54" applyFont="1" applyFill="1" applyBorder="1" applyAlignment="1">
      <alignment horizontal="center" vertical="center"/>
      <protection/>
    </xf>
    <xf numFmtId="0" fontId="8" fillId="0" borderId="24" xfId="54" applyFont="1" applyFill="1" applyBorder="1" applyAlignment="1">
      <alignment vertical="center" wrapText="1"/>
      <protection/>
    </xf>
    <xf numFmtId="0" fontId="9" fillId="0" borderId="26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41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0" borderId="29" xfId="54" applyFont="1" applyFill="1" applyBorder="1" applyAlignment="1">
      <alignment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8" fillId="0" borderId="42" xfId="54" applyFont="1" applyFill="1" applyBorder="1" applyAlignment="1">
      <alignment vertical="center" wrapText="1"/>
      <protection/>
    </xf>
    <xf numFmtId="0" fontId="9" fillId="0" borderId="15" xfId="54" applyFont="1" applyFill="1" applyBorder="1" applyAlignment="1">
      <alignment horizontal="center" vertical="center" wrapText="1"/>
      <protection/>
    </xf>
    <xf numFmtId="0" fontId="9" fillId="0" borderId="29" xfId="54" applyFont="1" applyFill="1" applyBorder="1" applyAlignment="1">
      <alignment vertical="center" wrapText="1"/>
      <protection/>
    </xf>
    <xf numFmtId="0" fontId="9" fillId="0" borderId="42" xfId="54" applyFont="1" applyFill="1" applyBorder="1" applyAlignment="1">
      <alignment vertical="center" wrapText="1"/>
      <protection/>
    </xf>
    <xf numFmtId="2" fontId="9" fillId="0" borderId="15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199" fontId="72" fillId="34" borderId="3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199" fontId="72" fillId="34" borderId="43" xfId="0" applyNumberFormat="1" applyFont="1" applyFill="1" applyBorder="1" applyAlignment="1" applyProtection="1">
      <alignment horizontal="center" vertical="center" wrapText="1"/>
      <protection locked="0"/>
    </xf>
    <xf numFmtId="199" fontId="8" fillId="35" borderId="29" xfId="0" applyNumberFormat="1" applyFont="1" applyFill="1" applyBorder="1" applyAlignment="1" applyProtection="1">
      <alignment horizontal="center" vertical="center" wrapText="1"/>
      <protection locked="0"/>
    </xf>
    <xf numFmtId="199" fontId="8" fillId="35" borderId="42" xfId="0" applyNumberFormat="1" applyFont="1" applyFill="1" applyBorder="1" applyAlignment="1" applyProtection="1">
      <alignment horizontal="center" vertical="center" wrapText="1"/>
      <protection locked="0"/>
    </xf>
    <xf numFmtId="199" fontId="8" fillId="36" borderId="29" xfId="0" applyNumberFormat="1" applyFont="1" applyFill="1" applyBorder="1" applyAlignment="1" applyProtection="1">
      <alignment horizontal="center" vertical="center" wrapText="1"/>
      <protection locked="0"/>
    </xf>
    <xf numFmtId="199" fontId="8" fillId="36" borderId="42" xfId="0" applyNumberFormat="1" applyFont="1" applyFill="1" applyBorder="1" applyAlignment="1" applyProtection="1">
      <alignment horizontal="center" vertical="center" wrapText="1"/>
      <protection locked="0"/>
    </xf>
    <xf numFmtId="199" fontId="72" fillId="37" borderId="29" xfId="0" applyNumberFormat="1" applyFont="1" applyFill="1" applyBorder="1" applyAlignment="1" applyProtection="1">
      <alignment horizontal="center" vertical="center" wrapText="1"/>
      <protection locked="0"/>
    </xf>
    <xf numFmtId="199" fontId="72" fillId="37" borderId="42" xfId="0" applyNumberFormat="1" applyFont="1" applyFill="1" applyBorder="1" applyAlignment="1" applyProtection="1">
      <alignment horizontal="center" vertical="center" wrapText="1"/>
      <protection locked="0"/>
    </xf>
    <xf numFmtId="199" fontId="8" fillId="38" borderId="29" xfId="0" applyNumberFormat="1" applyFont="1" applyFill="1" applyBorder="1" applyAlignment="1" applyProtection="1">
      <alignment horizontal="center" vertical="center" wrapText="1"/>
      <protection locked="0"/>
    </xf>
    <xf numFmtId="199" fontId="8" fillId="38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199" fontId="8" fillId="39" borderId="29" xfId="0" applyNumberFormat="1" applyFont="1" applyFill="1" applyBorder="1" applyAlignment="1" applyProtection="1">
      <alignment horizontal="center" vertical="center" wrapText="1"/>
      <protection locked="0"/>
    </xf>
    <xf numFmtId="199" fontId="8" fillId="39" borderId="42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8" xfId="54" applyNumberFormat="1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/>
    </xf>
    <xf numFmtId="0" fontId="8" fillId="0" borderId="26" xfId="54" applyFont="1" applyFill="1" applyBorder="1" applyAlignment="1">
      <alignment vertical="center" wrapText="1"/>
      <protection/>
    </xf>
    <xf numFmtId="0" fontId="9" fillId="0" borderId="29" xfId="54" applyFont="1" applyFill="1" applyBorder="1" applyAlignment="1">
      <alignment horizontal="center" vertical="center" wrapText="1"/>
      <protection/>
    </xf>
    <xf numFmtId="2" fontId="9" fillId="0" borderId="23" xfId="54" applyNumberFormat="1" applyFont="1" applyFill="1" applyBorder="1" applyAlignment="1">
      <alignment horizontal="center" vertical="center" wrapText="1"/>
      <protection/>
    </xf>
    <xf numFmtId="2" fontId="7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54" applyFont="1" applyFill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2" fontId="71" fillId="0" borderId="0" xfId="54" applyNumberFormat="1" applyFont="1" applyFill="1" applyBorder="1" applyAlignment="1">
      <alignment horizontal="center" vertical="center" wrapText="1"/>
      <protection/>
    </xf>
    <xf numFmtId="0" fontId="9" fillId="0" borderId="24" xfId="54" applyFont="1" applyFill="1" applyBorder="1" applyAlignment="1">
      <alignment horizontal="center" vertical="center" wrapText="1"/>
      <protection/>
    </xf>
    <xf numFmtId="0" fontId="8" fillId="0" borderId="42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42" xfId="54" applyFont="1" applyFill="1" applyBorder="1" applyAlignment="1">
      <alignment horizontal="center" vertical="center" wrapText="1"/>
      <protection/>
    </xf>
    <xf numFmtId="2" fontId="9" fillId="0" borderId="42" xfId="54" applyNumberFormat="1" applyFont="1" applyFill="1" applyBorder="1" applyAlignment="1">
      <alignment horizontal="center" vertical="center" wrapText="1"/>
      <protection/>
    </xf>
    <xf numFmtId="2" fontId="71" fillId="0" borderId="44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201" fontId="9" fillId="0" borderId="4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2" fontId="8" fillId="0" borderId="42" xfId="0" applyNumberFormat="1" applyFont="1" applyFill="1" applyBorder="1" applyAlignment="1">
      <alignment horizontal="center" vertical="center" wrapText="1"/>
    </xf>
    <xf numFmtId="201" fontId="9" fillId="0" borderId="42" xfId="0" applyNumberFormat="1" applyFont="1" applyFill="1" applyBorder="1" applyAlignment="1">
      <alignment horizontal="center" vertical="center" wrapText="1"/>
    </xf>
    <xf numFmtId="201" fontId="8" fillId="0" borderId="42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1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2" xfId="0" applyNumberFormat="1" applyFont="1" applyFill="1" applyBorder="1" applyAlignment="1">
      <alignment horizontal="center" vertical="center" wrapText="1"/>
    </xf>
    <xf numFmtId="1" fontId="71" fillId="0" borderId="25" xfId="0" applyNumberFormat="1" applyFont="1" applyFill="1" applyBorder="1" applyAlignment="1">
      <alignment horizontal="center" vertical="center" wrapText="1"/>
    </xf>
    <xf numFmtId="2" fontId="71" fillId="0" borderId="4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29" xfId="54" applyFont="1" applyFill="1" applyBorder="1" applyAlignment="1">
      <alignment horizontal="center" vertical="center" wrapText="1"/>
      <protection/>
    </xf>
    <xf numFmtId="0" fontId="72" fillId="33" borderId="45" xfId="54" applyFont="1" applyFill="1" applyBorder="1" applyAlignment="1" applyProtection="1">
      <alignment horizontal="center" vertical="center"/>
      <protection locked="0"/>
    </xf>
    <xf numFmtId="0" fontId="72" fillId="33" borderId="45" xfId="54" applyFont="1" applyFill="1" applyBorder="1" applyAlignment="1" applyProtection="1">
      <alignment horizontal="center" vertical="center" wrapText="1"/>
      <protection locked="0"/>
    </xf>
    <xf numFmtId="0" fontId="72" fillId="33" borderId="10" xfId="54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43" fillId="0" borderId="13" xfId="42" applyFont="1" applyFill="1" applyBorder="1" applyAlignment="1" applyProtection="1">
      <alignment horizontal="center" vertical="center"/>
      <protection/>
    </xf>
    <xf numFmtId="0" fontId="43" fillId="0" borderId="13" xfId="42" applyFont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71" fillId="0" borderId="59" xfId="54" applyFont="1" applyFill="1" applyBorder="1" applyAlignment="1">
      <alignment horizontal="center" vertical="center" wrapText="1"/>
      <protection/>
    </xf>
    <xf numFmtId="0" fontId="71" fillId="0" borderId="46" xfId="54" applyFont="1" applyFill="1" applyBorder="1" applyAlignment="1">
      <alignment horizontal="center" vertical="center" wrapText="1"/>
      <protection/>
    </xf>
    <xf numFmtId="0" fontId="8" fillId="0" borderId="48" xfId="54" applyFont="1" applyFill="1" applyBorder="1" applyAlignment="1">
      <alignment horizontal="center" vertical="center" wrapText="1"/>
      <protection/>
    </xf>
    <xf numFmtId="0" fontId="8" fillId="0" borderId="49" xfId="54" applyFont="1" applyFill="1" applyBorder="1" applyAlignment="1">
      <alignment horizontal="center" vertical="center" wrapText="1"/>
      <protection/>
    </xf>
    <xf numFmtId="0" fontId="8" fillId="0" borderId="50" xfId="54" applyFont="1" applyFill="1" applyBorder="1" applyAlignment="1">
      <alignment horizontal="center" vertical="center" wrapText="1"/>
      <protection/>
    </xf>
    <xf numFmtId="0" fontId="65" fillId="0" borderId="35" xfId="54" applyFont="1" applyBorder="1" applyAlignment="1">
      <alignment horizontal="center" vertical="center" wrapText="1"/>
      <protection/>
    </xf>
    <xf numFmtId="0" fontId="65" fillId="0" borderId="46" xfId="54" applyFont="1" applyBorder="1" applyAlignment="1">
      <alignment horizontal="center" vertical="center" wrapText="1"/>
      <protection/>
    </xf>
    <xf numFmtId="0" fontId="65" fillId="0" borderId="47" xfId="54" applyFont="1" applyBorder="1" applyAlignment="1">
      <alignment horizontal="center" vertical="center" wrapText="1"/>
      <protection/>
    </xf>
    <xf numFmtId="0" fontId="8" fillId="0" borderId="50" xfId="54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4" fillId="0" borderId="35" xfId="0" applyFont="1" applyBorder="1" applyAlignment="1">
      <alignment horizontal="right" vertical="top" wrapText="1"/>
    </xf>
    <xf numFmtId="0" fontId="0" fillId="0" borderId="46" xfId="0" applyBorder="1" applyAlignment="1">
      <alignment horizontal="right" vertical="top"/>
    </xf>
    <xf numFmtId="0" fontId="56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36" xfId="54" applyFont="1" applyFill="1" applyBorder="1" applyAlignment="1">
      <alignment horizontal="center" vertical="center" wrapText="1"/>
      <protection/>
    </xf>
    <xf numFmtId="0" fontId="8" fillId="0" borderId="51" xfId="54" applyFont="1" applyFill="1" applyBorder="1" applyAlignment="1">
      <alignment horizontal="center" vertical="center" wrapText="1"/>
      <protection/>
    </xf>
    <xf numFmtId="0" fontId="8" fillId="0" borderId="38" xfId="54" applyFont="1" applyFill="1" applyBorder="1" applyAlignment="1">
      <alignment horizontal="center" vertical="center" wrapText="1"/>
      <protection/>
    </xf>
    <xf numFmtId="0" fontId="75" fillId="0" borderId="55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64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 wrapText="1"/>
    </xf>
    <xf numFmtId="0" fontId="75" fillId="0" borderId="59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9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2" fontId="4" fillId="0" borderId="29" xfId="0" applyNumberFormat="1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/>
      <protection locked="0"/>
    </xf>
    <xf numFmtId="0" fontId="4" fillId="0" borderId="47" xfId="0" applyFont="1" applyBorder="1" applyAlignment="1" applyProtection="1">
      <alignment/>
      <protection locked="0"/>
    </xf>
    <xf numFmtId="0" fontId="56" fillId="0" borderId="26" xfId="0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28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Followed Hyperlink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jpeg" /><Relationship Id="rId6" Type="http://schemas.openxmlformats.org/officeDocument/2006/relationships/image" Target="../media/image24.jpeg" /><Relationship Id="rId7" Type="http://schemas.openxmlformats.org/officeDocument/2006/relationships/image" Target="../media/image25.jpeg" /><Relationship Id="rId8" Type="http://schemas.openxmlformats.org/officeDocument/2006/relationships/image" Target="../media/image26.jpeg" /><Relationship Id="rId9" Type="http://schemas.openxmlformats.org/officeDocument/2006/relationships/image" Target="../media/image27.jpeg" /><Relationship Id="rId10" Type="http://schemas.openxmlformats.org/officeDocument/2006/relationships/hyperlink" Target="http://www.elco-adv.com/catalog/-/cid/118/id/883/" TargetMode="External" /><Relationship Id="rId11" Type="http://schemas.openxmlformats.org/officeDocument/2006/relationships/hyperlink" Target="http://www.elco-adv.com/catalog/-/cid/118/id/883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28.jpeg" /><Relationship Id="rId4" Type="http://schemas.openxmlformats.org/officeDocument/2006/relationships/image" Target="../media/image29.jpeg" /><Relationship Id="rId5" Type="http://schemas.openxmlformats.org/officeDocument/2006/relationships/image" Target="../media/image30.jpeg" /><Relationship Id="rId6" Type="http://schemas.openxmlformats.org/officeDocument/2006/relationships/image" Target="../media/image31.jpeg" /><Relationship Id="rId7" Type="http://schemas.openxmlformats.org/officeDocument/2006/relationships/image" Target="../media/image32.jpeg" /><Relationship Id="rId8" Type="http://schemas.openxmlformats.org/officeDocument/2006/relationships/image" Target="../media/image33.jpeg" /><Relationship Id="rId9" Type="http://schemas.openxmlformats.org/officeDocument/2006/relationships/hyperlink" Target="http://www.elco-adv.com/catalog/-/cid/114/id/784/" TargetMode="External" /><Relationship Id="rId10" Type="http://schemas.openxmlformats.org/officeDocument/2006/relationships/hyperlink" Target="http://www.elco-adv.com/catalog/-/cid/114/id/784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1571625</xdr:colOff>
      <xdr:row>0</xdr:row>
      <xdr:rowOff>533400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571625" cy="533400"/>
          <a:chOff x="108723675" y="109482600"/>
          <a:chExt cx="1170000" cy="474273"/>
        </a:xfrm>
        <a:solidFill>
          <a:srgbClr val="FFFFFF"/>
        </a:solidFill>
      </xdr:grpSpPr>
      <xdr:pic>
        <xdr:nvPicPr>
          <xdr:cNvPr id="2" name="Picture 2" descr="29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723675" y="109482600"/>
            <a:ext cx="651983" cy="4742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9245203" y="109574609"/>
            <a:ext cx="648473" cy="3255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Broadway"/>
                <a:ea typeface="Broadway"/>
                <a:cs typeface="Broadway"/>
              </a:rPr>
              <a:t>ELCO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152400</xdr:rowOff>
    </xdr:from>
    <xdr:to>
      <xdr:col>0</xdr:col>
      <xdr:colOff>1343025</xdr:colOff>
      <xdr:row>4</xdr:row>
      <xdr:rowOff>409575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43025"/>
          <a:ext cx="1314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257175</xdr:rowOff>
    </xdr:from>
    <xdr:to>
      <xdr:col>4</xdr:col>
      <xdr:colOff>1085850</xdr:colOff>
      <xdr:row>4</xdr:row>
      <xdr:rowOff>647700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77165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0</xdr:col>
      <xdr:colOff>1066800</xdr:colOff>
      <xdr:row>13</xdr:row>
      <xdr:rowOff>619125</xdr:rowOff>
    </xdr:to>
    <xdr:pic>
      <xdr:nvPicPr>
        <xdr:cNvPr id="3" name="Рисунок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362575"/>
          <a:ext cx="990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0</xdr:rowOff>
    </xdr:from>
    <xdr:to>
      <xdr:col>4</xdr:col>
      <xdr:colOff>1019175</xdr:colOff>
      <xdr:row>13</xdr:row>
      <xdr:rowOff>600075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5343525"/>
          <a:ext cx="971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171450</xdr:rowOff>
    </xdr:from>
    <xdr:to>
      <xdr:col>0</xdr:col>
      <xdr:colOff>1038225</xdr:colOff>
      <xdr:row>22</xdr:row>
      <xdr:rowOff>628650</xdr:rowOff>
    </xdr:to>
    <xdr:pic>
      <xdr:nvPicPr>
        <xdr:cNvPr id="5" name="Рисунок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153525"/>
          <a:ext cx="971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20</xdr:row>
      <xdr:rowOff>247650</xdr:rowOff>
    </xdr:from>
    <xdr:to>
      <xdr:col>4</xdr:col>
      <xdr:colOff>1057275</xdr:colOff>
      <xdr:row>22</xdr:row>
      <xdr:rowOff>419100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8905875"/>
          <a:ext cx="981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66675</xdr:rowOff>
    </xdr:from>
    <xdr:to>
      <xdr:col>0</xdr:col>
      <xdr:colOff>1057275</xdr:colOff>
      <xdr:row>31</xdr:row>
      <xdr:rowOff>295275</xdr:rowOff>
    </xdr:to>
    <xdr:pic>
      <xdr:nvPicPr>
        <xdr:cNvPr id="7" name="Рисунок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2363450"/>
          <a:ext cx="981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257175</xdr:rowOff>
    </xdr:from>
    <xdr:to>
      <xdr:col>4</xdr:col>
      <xdr:colOff>981075</xdr:colOff>
      <xdr:row>32</xdr:row>
      <xdr:rowOff>57150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12553950"/>
          <a:ext cx="9429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123825</xdr:rowOff>
    </xdr:from>
    <xdr:to>
      <xdr:col>0</xdr:col>
      <xdr:colOff>1009650</xdr:colOff>
      <xdr:row>40</xdr:row>
      <xdr:rowOff>409575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511617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38</xdr:row>
      <xdr:rowOff>85725</xdr:rowOff>
    </xdr:from>
    <xdr:to>
      <xdr:col>4</xdr:col>
      <xdr:colOff>1057275</xdr:colOff>
      <xdr:row>40</xdr:row>
      <xdr:rowOff>419100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0" y="15078075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361950</xdr:rowOff>
    </xdr:from>
    <xdr:to>
      <xdr:col>0</xdr:col>
      <xdr:colOff>1228725</xdr:colOff>
      <xdr:row>49</xdr:row>
      <xdr:rowOff>523875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89833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48</xdr:row>
      <xdr:rowOff>276225</xdr:rowOff>
    </xdr:from>
    <xdr:to>
      <xdr:col>4</xdr:col>
      <xdr:colOff>1057275</xdr:colOff>
      <xdr:row>49</xdr:row>
      <xdr:rowOff>638175</xdr:rowOff>
    </xdr:to>
    <xdr:pic>
      <xdr:nvPicPr>
        <xdr:cNvPr id="12" name="Рисунок 20" descr="469_file_mugpess5in1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0" y="1889760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56</xdr:row>
      <xdr:rowOff>180975</xdr:rowOff>
    </xdr:from>
    <xdr:to>
      <xdr:col>0</xdr:col>
      <xdr:colOff>933450</xdr:colOff>
      <xdr:row>58</xdr:row>
      <xdr:rowOff>752475</xdr:rowOff>
    </xdr:to>
    <xdr:pic>
      <xdr:nvPicPr>
        <xdr:cNvPr id="13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22059900"/>
          <a:ext cx="781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56</xdr:row>
      <xdr:rowOff>95250</xdr:rowOff>
    </xdr:from>
    <xdr:to>
      <xdr:col>4</xdr:col>
      <xdr:colOff>1000125</xdr:colOff>
      <xdr:row>58</xdr:row>
      <xdr:rowOff>571500</xdr:rowOff>
    </xdr:to>
    <xdr:pic>
      <xdr:nvPicPr>
        <xdr:cNvPr id="14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62725" y="21974175"/>
          <a:ext cx="838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65</xdr:row>
      <xdr:rowOff>104775</xdr:rowOff>
    </xdr:from>
    <xdr:to>
      <xdr:col>0</xdr:col>
      <xdr:colOff>1028700</xdr:colOff>
      <xdr:row>67</xdr:row>
      <xdr:rowOff>9525</xdr:rowOff>
    </xdr:to>
    <xdr:pic>
      <xdr:nvPicPr>
        <xdr:cNvPr id="15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250221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65</xdr:row>
      <xdr:rowOff>247650</xdr:rowOff>
    </xdr:from>
    <xdr:to>
      <xdr:col>4</xdr:col>
      <xdr:colOff>952500</xdr:colOff>
      <xdr:row>67</xdr:row>
      <xdr:rowOff>66675</xdr:rowOff>
    </xdr:to>
    <xdr:pic>
      <xdr:nvPicPr>
        <xdr:cNvPr id="16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53200" y="25165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74</xdr:row>
      <xdr:rowOff>152400</xdr:rowOff>
    </xdr:from>
    <xdr:to>
      <xdr:col>4</xdr:col>
      <xdr:colOff>1000125</xdr:colOff>
      <xdr:row>76</xdr:row>
      <xdr:rowOff>495300</xdr:rowOff>
    </xdr:to>
    <xdr:pic>
      <xdr:nvPicPr>
        <xdr:cNvPr id="17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48425" y="27393900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74</xdr:row>
      <xdr:rowOff>161925</xdr:rowOff>
    </xdr:from>
    <xdr:to>
      <xdr:col>0</xdr:col>
      <xdr:colOff>1009650</xdr:colOff>
      <xdr:row>76</xdr:row>
      <xdr:rowOff>352425</xdr:rowOff>
    </xdr:to>
    <xdr:pic>
      <xdr:nvPicPr>
        <xdr:cNvPr id="18" name="Рисунок 87" descr="Безымянный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775" y="2740342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</xdr:row>
      <xdr:rowOff>161925</xdr:rowOff>
    </xdr:from>
    <xdr:to>
      <xdr:col>0</xdr:col>
      <xdr:colOff>1581150</xdr:colOff>
      <xdr:row>4</xdr:row>
      <xdr:rowOff>66675</xdr:rowOff>
    </xdr:to>
    <xdr:pic>
      <xdr:nvPicPr>
        <xdr:cNvPr id="1" name="Picture 15" descr="2007516151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81175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</xdr:row>
      <xdr:rowOff>219075</xdr:rowOff>
    </xdr:from>
    <xdr:to>
      <xdr:col>4</xdr:col>
      <xdr:colOff>1495425</xdr:colOff>
      <xdr:row>4</xdr:row>
      <xdr:rowOff>238125</xdr:rowOff>
    </xdr:to>
    <xdr:pic>
      <xdr:nvPicPr>
        <xdr:cNvPr id="2" name="Picture 16" descr="烤杯垫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83832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12</xdr:row>
      <xdr:rowOff>352425</xdr:rowOff>
    </xdr:from>
    <xdr:to>
      <xdr:col>0</xdr:col>
      <xdr:colOff>1323975</xdr:colOff>
      <xdr:row>13</xdr:row>
      <xdr:rowOff>342900</xdr:rowOff>
    </xdr:to>
    <xdr:pic>
      <xdr:nvPicPr>
        <xdr:cNvPr id="3" name="Picture 24" descr="QQ截图未命名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5857875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819150</xdr:rowOff>
    </xdr:from>
    <xdr:to>
      <xdr:col>4</xdr:col>
      <xdr:colOff>1495425</xdr:colOff>
      <xdr:row>13</xdr:row>
      <xdr:rowOff>495300</xdr:rowOff>
    </xdr:to>
    <xdr:pic>
      <xdr:nvPicPr>
        <xdr:cNvPr id="4" name="Picture 19" descr="硅胶垫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6324600"/>
          <a:ext cx="1352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30</xdr:row>
      <xdr:rowOff>114300</xdr:rowOff>
    </xdr:from>
    <xdr:to>
      <xdr:col>0</xdr:col>
      <xdr:colOff>1476375</xdr:colOff>
      <xdr:row>31</xdr:row>
      <xdr:rowOff>447675</xdr:rowOff>
    </xdr:to>
    <xdr:pic>
      <xdr:nvPicPr>
        <xdr:cNvPr id="5" name="Picture 18" descr="QQ截图未命名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269682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29</xdr:row>
      <xdr:rowOff>95250</xdr:rowOff>
    </xdr:from>
    <xdr:to>
      <xdr:col>4</xdr:col>
      <xdr:colOff>1495425</xdr:colOff>
      <xdr:row>31</xdr:row>
      <xdr:rowOff>571500</xdr:rowOff>
    </xdr:to>
    <xdr:pic>
      <xdr:nvPicPr>
        <xdr:cNvPr id="6" name="Picture 20" descr="QQ截图未命名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2353925"/>
          <a:ext cx="1371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38</xdr:row>
      <xdr:rowOff>304800</xdr:rowOff>
    </xdr:from>
    <xdr:to>
      <xdr:col>0</xdr:col>
      <xdr:colOff>1562100</xdr:colOff>
      <xdr:row>40</xdr:row>
      <xdr:rowOff>285750</xdr:rowOff>
    </xdr:to>
    <xdr:pic>
      <xdr:nvPicPr>
        <xdr:cNvPr id="7" name="Picture 23" descr="QQ截图未命名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1558290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38</xdr:row>
      <xdr:rowOff>276225</xdr:rowOff>
    </xdr:from>
    <xdr:to>
      <xdr:col>4</xdr:col>
      <xdr:colOff>1514475</xdr:colOff>
      <xdr:row>40</xdr:row>
      <xdr:rowOff>95250</xdr:rowOff>
    </xdr:to>
    <xdr:pic>
      <xdr:nvPicPr>
        <xdr:cNvPr id="8" name="Picture 25" descr="QQ截图未命名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57775" y="15554325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22</xdr:row>
      <xdr:rowOff>85725</xdr:rowOff>
    </xdr:from>
    <xdr:to>
      <xdr:col>4</xdr:col>
      <xdr:colOff>1495425</xdr:colOff>
      <xdr:row>23</xdr:row>
      <xdr:rowOff>247650</xdr:rowOff>
    </xdr:to>
    <xdr:pic>
      <xdr:nvPicPr>
        <xdr:cNvPr id="9" name="Picture 19" descr="硅胶垫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0410825"/>
          <a:ext cx="1352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123825</xdr:rowOff>
    </xdr:from>
    <xdr:to>
      <xdr:col>0</xdr:col>
      <xdr:colOff>1571625</xdr:colOff>
      <xdr:row>22</xdr:row>
      <xdr:rowOff>152400</xdr:rowOff>
    </xdr:to>
    <xdr:pic>
      <xdr:nvPicPr>
        <xdr:cNvPr id="10" name="Picture 22" descr="QQ截图未命名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963930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190500</xdr:rowOff>
    </xdr:from>
    <xdr:to>
      <xdr:col>2</xdr:col>
      <xdr:colOff>76200</xdr:colOff>
      <xdr:row>0</xdr:row>
      <xdr:rowOff>676275</xdr:rowOff>
    </xdr:to>
    <xdr:grpSp>
      <xdr:nvGrpSpPr>
        <xdr:cNvPr id="1" name="Group 1"/>
        <xdr:cNvGrpSpPr>
          <a:grpSpLocks/>
        </xdr:cNvGrpSpPr>
      </xdr:nvGrpSpPr>
      <xdr:grpSpPr>
        <a:xfrm>
          <a:off x="152400" y="190500"/>
          <a:ext cx="2133600" cy="485775"/>
          <a:chOff x="108723675" y="109452958"/>
          <a:chExt cx="1843008" cy="276659"/>
        </a:xfrm>
        <a:solidFill>
          <a:srgbClr val="FFFFFF"/>
        </a:solidFill>
      </xdr:grpSpPr>
      <xdr:pic>
        <xdr:nvPicPr>
          <xdr:cNvPr id="2" name="Picture 2" descr="29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723675" y="109452958"/>
            <a:ext cx="651964" cy="2766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9411578" y="109490929"/>
            <a:ext cx="1155105" cy="233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Broadway"/>
                <a:ea typeface="Broadway"/>
                <a:cs typeface="Broadway"/>
              </a:rPr>
              <a:t>ELCO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 editAs="oneCell">
    <xdr:from>
      <xdr:col>0</xdr:col>
      <xdr:colOff>123825</xdr:colOff>
      <xdr:row>46</xdr:row>
      <xdr:rowOff>28575</xdr:rowOff>
    </xdr:from>
    <xdr:to>
      <xdr:col>0</xdr:col>
      <xdr:colOff>733425</xdr:colOff>
      <xdr:row>46</xdr:row>
      <xdr:rowOff>657225</xdr:rowOff>
    </xdr:to>
    <xdr:pic>
      <xdr:nvPicPr>
        <xdr:cNvPr id="4" name="Рисунок 17" descr="&amp;Tcy;&amp;iecy;&amp;rcy;&amp;mcy;&amp;ocy;&amp;Scy;&amp;kcy;&amp;ocy;&amp;tcy;&amp;chcy; &amp;dcy;&amp;lcy;&amp;yacy; &amp;zcy;&amp;acy;&amp;kcy;&amp;rcy;&amp;iecy;&amp;pcy;&amp;lcy;&amp;iecy;&amp;ncy;&amp;icy;&amp;yacy;  &amp;icy;&amp;zcy;&amp;ocy;&amp;bcy;&amp;rcy;&amp;acy;&amp;zhcy;&amp;iecy;&amp;ncy;&amp;icy;&amp;yacy; &amp;ncy;&amp;acy;  &amp;icy;&amp;zcy;&amp;dcy;&amp;iecy;&amp;lcy;&amp;icy;&amp;icy;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33525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46</xdr:row>
      <xdr:rowOff>104775</xdr:rowOff>
    </xdr:from>
    <xdr:to>
      <xdr:col>4</xdr:col>
      <xdr:colOff>657225</xdr:colOff>
      <xdr:row>46</xdr:row>
      <xdr:rowOff>590550</xdr:rowOff>
    </xdr:to>
    <xdr:pic>
      <xdr:nvPicPr>
        <xdr:cNvPr id="5" name="Рисунок 85" descr="Новый рисунок копи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4114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276225</xdr:rowOff>
    </xdr:from>
    <xdr:to>
      <xdr:col>0</xdr:col>
      <xdr:colOff>800100</xdr:colOff>
      <xdr:row>19</xdr:row>
      <xdr:rowOff>800100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0075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209550</xdr:rowOff>
    </xdr:from>
    <xdr:to>
      <xdr:col>0</xdr:col>
      <xdr:colOff>933450</xdr:colOff>
      <xdr:row>8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295525"/>
          <a:ext cx="809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171450</xdr:rowOff>
    </xdr:from>
    <xdr:to>
      <xdr:col>0</xdr:col>
      <xdr:colOff>962025</xdr:colOff>
      <xdr:row>56</xdr:row>
      <xdr:rowOff>104775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79736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53</xdr:row>
      <xdr:rowOff>304800</xdr:rowOff>
    </xdr:from>
    <xdr:to>
      <xdr:col>4</xdr:col>
      <xdr:colOff>676275</xdr:colOff>
      <xdr:row>56</xdr:row>
      <xdr:rowOff>85725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18107025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62</xdr:row>
      <xdr:rowOff>180975</xdr:rowOff>
    </xdr:from>
    <xdr:to>
      <xdr:col>0</xdr:col>
      <xdr:colOff>962025</xdr:colOff>
      <xdr:row>63</xdr:row>
      <xdr:rowOff>581025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04692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62</xdr:row>
      <xdr:rowOff>285750</xdr:rowOff>
    </xdr:from>
    <xdr:to>
      <xdr:col>4</xdr:col>
      <xdr:colOff>676275</xdr:colOff>
      <xdr:row>63</xdr:row>
      <xdr:rowOff>495300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205740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257175</xdr:rowOff>
    </xdr:from>
    <xdr:to>
      <xdr:col>0</xdr:col>
      <xdr:colOff>895350</xdr:colOff>
      <xdr:row>37</xdr:row>
      <xdr:rowOff>771525</xdr:rowOff>
    </xdr:to>
    <xdr:pic>
      <xdr:nvPicPr>
        <xdr:cNvPr id="12" name="Рисунок 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83005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228600</xdr:rowOff>
    </xdr:from>
    <xdr:to>
      <xdr:col>0</xdr:col>
      <xdr:colOff>1704975</xdr:colOff>
      <xdr:row>0</xdr:row>
      <xdr:rowOff>981075</xdr:rowOff>
    </xdr:to>
    <xdr:grpSp>
      <xdr:nvGrpSpPr>
        <xdr:cNvPr id="1" name="Group 1"/>
        <xdr:cNvGrpSpPr>
          <a:grpSpLocks/>
        </xdr:cNvGrpSpPr>
      </xdr:nvGrpSpPr>
      <xdr:grpSpPr>
        <a:xfrm>
          <a:off x="123825" y="228600"/>
          <a:ext cx="1571625" cy="752475"/>
          <a:chOff x="108723675" y="109482600"/>
          <a:chExt cx="1170000" cy="474273"/>
        </a:xfrm>
        <a:solidFill>
          <a:srgbClr val="FFFFFF"/>
        </a:solidFill>
      </xdr:grpSpPr>
      <xdr:pic>
        <xdr:nvPicPr>
          <xdr:cNvPr id="2" name="Picture 2" descr="29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723675" y="109482600"/>
            <a:ext cx="651983" cy="4742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9245203" y="109572593"/>
            <a:ext cx="648473" cy="324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Broadway"/>
                <a:ea typeface="Broadway"/>
                <a:cs typeface="Broadway"/>
              </a:rPr>
              <a:t>ELCO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4">
      <selection activeCell="A18" sqref="A18"/>
    </sheetView>
  </sheetViews>
  <sheetFormatPr defaultColWidth="8.875" defaultRowHeight="14.25"/>
  <cols>
    <col min="1" max="1" width="94.00390625" style="0" customWidth="1"/>
  </cols>
  <sheetData>
    <row r="1" ht="78.75">
      <c r="A1" s="3" t="s">
        <v>15</v>
      </c>
    </row>
    <row r="2" ht="27.75">
      <c r="A2" s="4" t="s">
        <v>16</v>
      </c>
    </row>
    <row r="3" ht="15">
      <c r="A3" s="5" t="s">
        <v>17</v>
      </c>
    </row>
    <row r="4" ht="15">
      <c r="A4" s="6" t="s">
        <v>18</v>
      </c>
    </row>
    <row r="5" ht="15">
      <c r="A5" s="6" t="s">
        <v>19</v>
      </c>
    </row>
    <row r="6" ht="15">
      <c r="A6" s="6" t="s">
        <v>20</v>
      </c>
    </row>
    <row r="7" ht="15">
      <c r="A7" s="6" t="s">
        <v>21</v>
      </c>
    </row>
    <row r="8" ht="15">
      <c r="A8" s="6" t="s">
        <v>119</v>
      </c>
    </row>
    <row r="9" ht="15">
      <c r="A9" s="6" t="s">
        <v>120</v>
      </c>
    </row>
    <row r="10" ht="15">
      <c r="A10" s="7" t="s">
        <v>22</v>
      </c>
    </row>
    <row r="11" ht="15">
      <c r="A11" s="176" t="s">
        <v>121</v>
      </c>
    </row>
    <row r="12" ht="15">
      <c r="A12" s="176" t="s">
        <v>122</v>
      </c>
    </row>
    <row r="13" ht="15">
      <c r="A13" s="177" t="s">
        <v>123</v>
      </c>
    </row>
    <row r="14" ht="15">
      <c r="A14" s="8" t="s">
        <v>23</v>
      </c>
    </row>
    <row r="15" ht="15">
      <c r="A15" s="6" t="s">
        <v>24</v>
      </c>
    </row>
    <row r="16" ht="15">
      <c r="A16" s="6" t="s">
        <v>25</v>
      </c>
    </row>
    <row r="17" ht="15">
      <c r="A17" s="6" t="s">
        <v>26</v>
      </c>
    </row>
    <row r="18" ht="15">
      <c r="A18" s="6" t="s">
        <v>27</v>
      </c>
    </row>
    <row r="19" ht="15">
      <c r="A19" s="9" t="s">
        <v>28</v>
      </c>
    </row>
    <row r="20" ht="15">
      <c r="A20" s="10" t="s">
        <v>29</v>
      </c>
    </row>
    <row r="21" ht="15">
      <c r="A21" s="2"/>
    </row>
  </sheetData>
  <sheetProtection password="F17D" sheet="1" objects="1" scenarios="1"/>
  <hyperlinks>
    <hyperlink ref="A11" location="'2D термопрессы'!A1" display="2D термопрессы"/>
    <hyperlink ref="A12" location="'запчасти к 2D термопрессам'!A1" display="Запчасти к 2D термопрессам "/>
    <hyperlink ref="A13" location="'расходные материалы'!A1" display="Расходные материалы ( чернила ,бумага, скотч)"/>
  </hyperlink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H2" sqref="H2"/>
    </sheetView>
  </sheetViews>
  <sheetFormatPr defaultColWidth="8.875" defaultRowHeight="14.25"/>
  <cols>
    <col min="1" max="1" width="18.875" style="0" customWidth="1"/>
    <col min="2" max="2" width="25.125" style="0" customWidth="1"/>
    <col min="3" max="3" width="19.125" style="0" customWidth="1"/>
    <col min="4" max="4" width="20.875" style="0" customWidth="1"/>
    <col min="5" max="5" width="15.875" style="0" customWidth="1"/>
    <col min="6" max="6" width="19.00390625" style="0" customWidth="1"/>
    <col min="7" max="7" width="16.625" style="0" customWidth="1"/>
  </cols>
  <sheetData>
    <row r="1" spans="1:8" ht="78" customHeight="1" thickBot="1">
      <c r="A1" s="178" t="s">
        <v>93</v>
      </c>
      <c r="B1" s="179"/>
      <c r="C1" s="179"/>
      <c r="D1" s="179"/>
      <c r="E1" s="179"/>
      <c r="F1" s="179"/>
      <c r="G1" s="179"/>
      <c r="H1" s="180"/>
    </row>
    <row r="2" spans="1:8" ht="15.75" thickBot="1">
      <c r="A2" s="178" t="s">
        <v>201</v>
      </c>
      <c r="B2" s="181"/>
      <c r="C2" s="181"/>
      <c r="D2" s="181"/>
      <c r="E2" s="181"/>
      <c r="F2" s="181"/>
      <c r="G2" s="181"/>
      <c r="H2" s="11">
        <v>6.35</v>
      </c>
    </row>
    <row r="3" spans="1:8" ht="25.5">
      <c r="A3" s="182"/>
      <c r="B3" s="46" t="s">
        <v>30</v>
      </c>
      <c r="C3" s="47"/>
      <c r="D3" s="48" t="s">
        <v>31</v>
      </c>
      <c r="E3" s="185"/>
      <c r="F3" s="49" t="s">
        <v>30</v>
      </c>
      <c r="G3" s="48"/>
      <c r="H3" s="50" t="s">
        <v>31</v>
      </c>
    </row>
    <row r="4" spans="1:8" ht="38.25">
      <c r="A4" s="183"/>
      <c r="B4" s="51" t="s">
        <v>32</v>
      </c>
      <c r="C4" s="52" t="s">
        <v>33</v>
      </c>
      <c r="D4" s="53">
        <v>2000</v>
      </c>
      <c r="E4" s="186"/>
      <c r="F4" s="54" t="s">
        <v>32</v>
      </c>
      <c r="G4" s="55" t="s">
        <v>34</v>
      </c>
      <c r="H4" s="56">
        <v>2500</v>
      </c>
    </row>
    <row r="5" spans="1:8" ht="144" customHeight="1">
      <c r="A5" s="183"/>
      <c r="B5" s="57" t="s">
        <v>95</v>
      </c>
      <c r="C5" s="58" t="s">
        <v>96</v>
      </c>
      <c r="D5" s="55" t="s">
        <v>35</v>
      </c>
      <c r="E5" s="186"/>
      <c r="F5" s="58" t="s">
        <v>97</v>
      </c>
      <c r="G5" s="59" t="s">
        <v>36</v>
      </c>
      <c r="H5" s="60" t="s">
        <v>35</v>
      </c>
    </row>
    <row r="6" spans="1:8" ht="15">
      <c r="A6" s="183"/>
      <c r="B6" s="57" t="s">
        <v>37</v>
      </c>
      <c r="C6" s="58" t="s">
        <v>38</v>
      </c>
      <c r="D6" s="53">
        <f>H2</f>
        <v>6.35</v>
      </c>
      <c r="E6" s="186"/>
      <c r="F6" s="58" t="s">
        <v>37</v>
      </c>
      <c r="G6" s="59"/>
      <c r="H6" s="56">
        <f>H2</f>
        <v>6.35</v>
      </c>
    </row>
    <row r="7" spans="1:8" ht="15">
      <c r="A7" s="183"/>
      <c r="B7" s="57" t="s">
        <v>39</v>
      </c>
      <c r="C7" s="58"/>
      <c r="D7" s="55" t="s">
        <v>40</v>
      </c>
      <c r="E7" s="186"/>
      <c r="F7" s="58" t="s">
        <v>39</v>
      </c>
      <c r="G7" s="61"/>
      <c r="H7" s="60" t="s">
        <v>40</v>
      </c>
    </row>
    <row r="8" spans="1:8" ht="15">
      <c r="A8" s="183"/>
      <c r="B8" s="57" t="s">
        <v>41</v>
      </c>
      <c r="C8" s="58" t="s">
        <v>42</v>
      </c>
      <c r="D8" s="12">
        <f>D4/D6</f>
        <v>314.96062992125985</v>
      </c>
      <c r="E8" s="186"/>
      <c r="F8" s="58" t="s">
        <v>41</v>
      </c>
      <c r="G8" s="61"/>
      <c r="H8" s="13">
        <f>H4/H6</f>
        <v>393.7007874015748</v>
      </c>
    </row>
    <row r="9" spans="1:8" ht="15">
      <c r="A9" s="183"/>
      <c r="B9" s="62" t="s">
        <v>43</v>
      </c>
      <c r="C9" s="63"/>
      <c r="D9" s="64">
        <f>C9*D8</f>
        <v>0</v>
      </c>
      <c r="E9" s="186"/>
      <c r="F9" s="65" t="s">
        <v>44</v>
      </c>
      <c r="G9" s="66"/>
      <c r="H9" s="67">
        <f>G9*H8</f>
        <v>0</v>
      </c>
    </row>
    <row r="10" spans="1:8" ht="15.75" thickBot="1">
      <c r="A10" s="184"/>
      <c r="B10" s="68" t="s">
        <v>45</v>
      </c>
      <c r="C10" s="14">
        <f>SUM(C9)</f>
        <v>0</v>
      </c>
      <c r="D10" s="15">
        <f>SUM(D9:D9)</f>
        <v>0</v>
      </c>
      <c r="E10" s="187"/>
      <c r="F10" s="69" t="s">
        <v>45</v>
      </c>
      <c r="G10" s="16">
        <f>SUM(G9)</f>
        <v>0</v>
      </c>
      <c r="H10" s="17">
        <f>SUM(H9:H9)</f>
        <v>0</v>
      </c>
    </row>
    <row r="11" spans="1:8" ht="15.75" thickBot="1">
      <c r="A11" s="18"/>
      <c r="B11" s="70"/>
      <c r="C11" s="20"/>
      <c r="D11" s="21"/>
      <c r="E11" s="71"/>
      <c r="F11" s="70"/>
      <c r="G11" s="20"/>
      <c r="H11" s="21"/>
    </row>
    <row r="12" spans="1:8" ht="27.75">
      <c r="A12" s="188"/>
      <c r="B12" s="49" t="s">
        <v>30</v>
      </c>
      <c r="C12" s="48"/>
      <c r="D12" s="72" t="s">
        <v>31</v>
      </c>
      <c r="E12" s="192"/>
      <c r="F12" s="46" t="s">
        <v>30</v>
      </c>
      <c r="G12" s="47"/>
      <c r="H12" s="48" t="s">
        <v>31</v>
      </c>
    </row>
    <row r="13" spans="1:8" ht="51">
      <c r="A13" s="189"/>
      <c r="B13" s="54" t="s">
        <v>46</v>
      </c>
      <c r="C13" s="55" t="s">
        <v>47</v>
      </c>
      <c r="D13" s="73" t="s">
        <v>48</v>
      </c>
      <c r="E13" s="193"/>
      <c r="F13" s="51" t="s">
        <v>32</v>
      </c>
      <c r="G13" s="52" t="s">
        <v>49</v>
      </c>
      <c r="H13" s="53">
        <v>5330</v>
      </c>
    </row>
    <row r="14" spans="1:8" ht="114.75" customHeight="1">
      <c r="A14" s="189"/>
      <c r="B14" s="58" t="s">
        <v>98</v>
      </c>
      <c r="C14" s="59" t="s">
        <v>50</v>
      </c>
      <c r="D14" s="74" t="s">
        <v>35</v>
      </c>
      <c r="E14" s="193"/>
      <c r="F14" s="57" t="s">
        <v>99</v>
      </c>
      <c r="G14" s="54" t="s">
        <v>51</v>
      </c>
      <c r="H14" s="55" t="s">
        <v>35</v>
      </c>
    </row>
    <row r="15" spans="1:8" ht="15">
      <c r="A15" s="189"/>
      <c r="B15" s="58" t="s">
        <v>37</v>
      </c>
      <c r="C15" s="53" t="s">
        <v>52</v>
      </c>
      <c r="D15" s="75">
        <f>H2</f>
        <v>6.35</v>
      </c>
      <c r="E15" s="193"/>
      <c r="F15" s="57" t="s">
        <v>37</v>
      </c>
      <c r="G15" s="58"/>
      <c r="H15" s="53">
        <f>H2</f>
        <v>6.35</v>
      </c>
    </row>
    <row r="16" spans="1:8" ht="15">
      <c r="A16" s="189"/>
      <c r="B16" s="58" t="s">
        <v>39</v>
      </c>
      <c r="C16" s="53">
        <v>0.245</v>
      </c>
      <c r="D16" s="74" t="s">
        <v>40</v>
      </c>
      <c r="E16" s="193"/>
      <c r="F16" s="57" t="s">
        <v>39</v>
      </c>
      <c r="G16" s="58"/>
      <c r="H16" s="55" t="s">
        <v>40</v>
      </c>
    </row>
    <row r="17" spans="1:8" ht="15">
      <c r="A17" s="189"/>
      <c r="B17" s="58" t="s">
        <v>41</v>
      </c>
      <c r="C17" s="61"/>
      <c r="D17" s="22">
        <f>D13/D15</f>
        <v>519.6850393700788</v>
      </c>
      <c r="E17" s="193"/>
      <c r="F17" s="57" t="s">
        <v>41</v>
      </c>
      <c r="G17" s="58"/>
      <c r="H17" s="12">
        <f>H13/H15</f>
        <v>839.3700787401575</v>
      </c>
    </row>
    <row r="18" spans="1:8" ht="18.75" customHeight="1">
      <c r="A18" s="190"/>
      <c r="B18" s="76" t="s">
        <v>43</v>
      </c>
      <c r="C18" s="77"/>
      <c r="D18" s="78">
        <f>C18*D17</f>
        <v>0</v>
      </c>
      <c r="E18" s="194"/>
      <c r="F18" s="79" t="s">
        <v>43</v>
      </c>
      <c r="G18" s="80"/>
      <c r="H18" s="64">
        <f>G18*H17</f>
        <v>0</v>
      </c>
    </row>
    <row r="19" spans="1:8" ht="15.75" thickBot="1">
      <c r="A19" s="191"/>
      <c r="B19" s="41" t="s">
        <v>45</v>
      </c>
      <c r="C19" s="23">
        <f>SUM(C18)</f>
        <v>0</v>
      </c>
      <c r="D19" s="24">
        <f>SUM(D18)</f>
        <v>0</v>
      </c>
      <c r="E19" s="195"/>
      <c r="F19" s="81" t="s">
        <v>45</v>
      </c>
      <c r="G19" s="25">
        <f>SUM(G18)</f>
        <v>0</v>
      </c>
      <c r="H19" s="15">
        <f>SUM(H18)</f>
        <v>0</v>
      </c>
    </row>
    <row r="20" spans="1:8" ht="15.75" thickBot="1">
      <c r="A20" s="18"/>
      <c r="B20" s="70"/>
      <c r="C20" s="20"/>
      <c r="D20" s="21"/>
      <c r="E20" s="71"/>
      <c r="F20" s="70"/>
      <c r="G20" s="20"/>
      <c r="H20" s="21"/>
    </row>
    <row r="21" spans="1:8" ht="25.5">
      <c r="A21" s="182"/>
      <c r="B21" s="49" t="s">
        <v>30</v>
      </c>
      <c r="C21" s="48"/>
      <c r="D21" s="48" t="s">
        <v>31</v>
      </c>
      <c r="E21" s="197"/>
      <c r="F21" s="49" t="s">
        <v>30</v>
      </c>
      <c r="G21" s="48"/>
      <c r="H21" s="48" t="s">
        <v>31</v>
      </c>
    </row>
    <row r="22" spans="1:8" ht="63.75">
      <c r="A22" s="183"/>
      <c r="B22" s="54" t="s">
        <v>32</v>
      </c>
      <c r="C22" s="55" t="s">
        <v>53</v>
      </c>
      <c r="D22" s="53">
        <v>5900</v>
      </c>
      <c r="E22" s="198"/>
      <c r="F22" s="54" t="s">
        <v>32</v>
      </c>
      <c r="G22" s="82" t="s">
        <v>54</v>
      </c>
      <c r="H22" s="53">
        <v>2000</v>
      </c>
    </row>
    <row r="23" spans="1:8" ht="105.75" customHeight="1">
      <c r="A23" s="183"/>
      <c r="B23" s="58" t="s">
        <v>100</v>
      </c>
      <c r="C23" s="61" t="s">
        <v>101</v>
      </c>
      <c r="D23" s="55" t="s">
        <v>35</v>
      </c>
      <c r="E23" s="198"/>
      <c r="F23" s="58" t="s">
        <v>102</v>
      </c>
      <c r="G23" s="61" t="s">
        <v>103</v>
      </c>
      <c r="H23" s="55" t="s">
        <v>35</v>
      </c>
    </row>
    <row r="24" spans="1:8" ht="15">
      <c r="A24" s="183"/>
      <c r="B24" s="58" t="s">
        <v>37</v>
      </c>
      <c r="C24" s="61"/>
      <c r="D24" s="53">
        <f>H2</f>
        <v>6.35</v>
      </c>
      <c r="E24" s="198"/>
      <c r="F24" s="58" t="s">
        <v>37</v>
      </c>
      <c r="G24" s="61" t="s">
        <v>55</v>
      </c>
      <c r="H24" s="53">
        <f>H2</f>
        <v>6.35</v>
      </c>
    </row>
    <row r="25" spans="1:8" ht="15">
      <c r="A25" s="183"/>
      <c r="B25" s="58" t="s">
        <v>39</v>
      </c>
      <c r="C25" s="61"/>
      <c r="D25" s="55" t="s">
        <v>40</v>
      </c>
      <c r="E25" s="198"/>
      <c r="F25" s="58" t="s">
        <v>39</v>
      </c>
      <c r="G25" s="61"/>
      <c r="H25" s="55" t="s">
        <v>40</v>
      </c>
    </row>
    <row r="26" spans="1:8" ht="15">
      <c r="A26" s="183"/>
      <c r="B26" s="58" t="s">
        <v>41</v>
      </c>
      <c r="C26" s="61"/>
      <c r="D26" s="12">
        <f>D22/D24</f>
        <v>929.1338582677166</v>
      </c>
      <c r="E26" s="198"/>
      <c r="F26" s="58" t="s">
        <v>41</v>
      </c>
      <c r="G26" s="61" t="s">
        <v>56</v>
      </c>
      <c r="H26" s="12">
        <f>H22/H24</f>
        <v>314.96062992125985</v>
      </c>
    </row>
    <row r="27" spans="1:8" ht="15" customHeight="1">
      <c r="A27" s="183"/>
      <c r="B27" s="76" t="s">
        <v>43</v>
      </c>
      <c r="C27" s="77"/>
      <c r="D27" s="64">
        <f>C27*D26</f>
        <v>0</v>
      </c>
      <c r="E27" s="198"/>
      <c r="F27" s="76" t="s">
        <v>43</v>
      </c>
      <c r="G27" s="77"/>
      <c r="H27" s="64">
        <f>G27*H26</f>
        <v>0</v>
      </c>
    </row>
    <row r="28" spans="1:8" ht="15.75" thickBot="1">
      <c r="A28" s="196"/>
      <c r="B28" s="41" t="s">
        <v>45</v>
      </c>
      <c r="C28" s="23">
        <f>SUM(C27)</f>
        <v>0</v>
      </c>
      <c r="D28" s="15">
        <f>SUM(D27:D27)</f>
        <v>0</v>
      </c>
      <c r="E28" s="199"/>
      <c r="F28" s="41" t="s">
        <v>45</v>
      </c>
      <c r="G28" s="23">
        <f>SUM(G27)</f>
        <v>0</v>
      </c>
      <c r="H28" s="15">
        <f>SUM(H27:H27)</f>
        <v>0</v>
      </c>
    </row>
    <row r="29" spans="1:8" ht="15.75" thickBot="1">
      <c r="A29" s="26"/>
      <c r="B29" s="83"/>
      <c r="C29" s="27"/>
      <c r="D29" s="21"/>
      <c r="E29" s="84"/>
      <c r="F29" s="83"/>
      <c r="G29" s="27"/>
      <c r="H29" s="21"/>
    </row>
    <row r="30" spans="1:8" ht="25.5">
      <c r="A30" s="182"/>
      <c r="B30" s="49" t="s">
        <v>30</v>
      </c>
      <c r="C30" s="48"/>
      <c r="D30" s="48" t="s">
        <v>31</v>
      </c>
      <c r="E30" s="197"/>
      <c r="F30" s="49" t="s">
        <v>30</v>
      </c>
      <c r="G30" s="48"/>
      <c r="H30" s="48" t="s">
        <v>31</v>
      </c>
    </row>
    <row r="31" spans="1:8" ht="55.5" customHeight="1">
      <c r="A31" s="183"/>
      <c r="B31" s="54" t="s">
        <v>32</v>
      </c>
      <c r="C31" s="55" t="s">
        <v>57</v>
      </c>
      <c r="D31" s="85" t="s">
        <v>58</v>
      </c>
      <c r="E31" s="198"/>
      <c r="F31" s="54" t="s">
        <v>32</v>
      </c>
      <c r="G31" s="55" t="s">
        <v>59</v>
      </c>
      <c r="H31" s="53">
        <v>2400</v>
      </c>
    </row>
    <row r="32" spans="1:8" ht="38.25">
      <c r="A32" s="183"/>
      <c r="B32" s="58" t="s">
        <v>104</v>
      </c>
      <c r="C32" s="59" t="s">
        <v>51</v>
      </c>
      <c r="D32" s="55" t="s">
        <v>35</v>
      </c>
      <c r="E32" s="198"/>
      <c r="F32" s="54" t="s">
        <v>60</v>
      </c>
      <c r="G32" s="59" t="s">
        <v>51</v>
      </c>
      <c r="H32" s="55" t="s">
        <v>35</v>
      </c>
    </row>
    <row r="33" spans="1:8" ht="14.25">
      <c r="A33" s="183"/>
      <c r="B33" s="58" t="s">
        <v>37</v>
      </c>
      <c r="C33" s="61"/>
      <c r="D33" s="53">
        <f>H2</f>
        <v>6.35</v>
      </c>
      <c r="E33" s="198"/>
      <c r="F33" s="58" t="s">
        <v>37</v>
      </c>
      <c r="G33" s="61"/>
      <c r="H33" s="53">
        <f>H2</f>
        <v>6.35</v>
      </c>
    </row>
    <row r="34" spans="1:8" ht="15">
      <c r="A34" s="183"/>
      <c r="B34" s="58" t="s">
        <v>39</v>
      </c>
      <c r="C34" s="61"/>
      <c r="D34" s="55" t="s">
        <v>40</v>
      </c>
      <c r="E34" s="198"/>
      <c r="F34" s="58" t="s">
        <v>39</v>
      </c>
      <c r="G34" s="61"/>
      <c r="H34" s="55" t="s">
        <v>40</v>
      </c>
    </row>
    <row r="35" spans="1:8" ht="15">
      <c r="A35" s="183"/>
      <c r="B35" s="58" t="s">
        <v>41</v>
      </c>
      <c r="C35" s="61"/>
      <c r="D35" s="12">
        <f>D31/D33</f>
        <v>440.9448818897638</v>
      </c>
      <c r="E35" s="198"/>
      <c r="F35" s="58" t="s">
        <v>41</v>
      </c>
      <c r="G35" s="61"/>
      <c r="H35" s="12">
        <f>H31/H33</f>
        <v>377.9527559055118</v>
      </c>
    </row>
    <row r="36" spans="1:8" ht="17.25" customHeight="1">
      <c r="A36" s="183"/>
      <c r="B36" s="76" t="s">
        <v>43</v>
      </c>
      <c r="C36" s="77"/>
      <c r="D36" s="64">
        <f>C36*D35</f>
        <v>0</v>
      </c>
      <c r="E36" s="198"/>
      <c r="F36" s="76" t="s">
        <v>43</v>
      </c>
      <c r="G36" s="40"/>
      <c r="H36" s="64">
        <f>G36*H35</f>
        <v>0</v>
      </c>
    </row>
    <row r="37" spans="1:8" ht="15.75" thickBot="1">
      <c r="A37" s="196"/>
      <c r="B37" s="41" t="s">
        <v>45</v>
      </c>
      <c r="C37" s="23">
        <f>SUM(C36)</f>
        <v>0</v>
      </c>
      <c r="D37" s="15">
        <f>SUM(D36:D36)</f>
        <v>0</v>
      </c>
      <c r="E37" s="199"/>
      <c r="F37" s="41" t="s">
        <v>45</v>
      </c>
      <c r="G37" s="23">
        <f>SUM(G36)</f>
        <v>0</v>
      </c>
      <c r="H37" s="15">
        <f>SUM(H36:H36)</f>
        <v>0</v>
      </c>
    </row>
    <row r="38" spans="1:8" ht="15.75" thickBot="1">
      <c r="A38" s="28"/>
      <c r="B38" s="83"/>
      <c r="C38" s="83"/>
      <c r="D38" s="71"/>
      <c r="E38" s="83"/>
      <c r="F38" s="83"/>
      <c r="G38" s="83"/>
      <c r="H38" s="71"/>
    </row>
    <row r="39" spans="1:8" ht="25.5">
      <c r="A39" s="200"/>
      <c r="B39" s="49" t="s">
        <v>30</v>
      </c>
      <c r="C39" s="48"/>
      <c r="D39" s="86" t="s">
        <v>31</v>
      </c>
      <c r="E39" s="203"/>
      <c r="F39" s="49" t="s">
        <v>30</v>
      </c>
      <c r="G39" s="48"/>
      <c r="H39" s="86" t="s">
        <v>31</v>
      </c>
    </row>
    <row r="40" spans="1:8" ht="38.25">
      <c r="A40" s="201"/>
      <c r="B40" s="54" t="s">
        <v>32</v>
      </c>
      <c r="C40" s="55" t="s">
        <v>61</v>
      </c>
      <c r="D40" s="85" t="s">
        <v>62</v>
      </c>
      <c r="E40" s="204"/>
      <c r="F40" s="54" t="s">
        <v>32</v>
      </c>
      <c r="G40" s="55" t="s">
        <v>63</v>
      </c>
      <c r="H40" s="53">
        <v>1090</v>
      </c>
    </row>
    <row r="41" spans="1:8" ht="101.25" customHeight="1">
      <c r="A41" s="201"/>
      <c r="B41" s="58" t="s">
        <v>105</v>
      </c>
      <c r="C41" s="61" t="s">
        <v>106</v>
      </c>
      <c r="D41" s="55" t="s">
        <v>35</v>
      </c>
      <c r="E41" s="204"/>
      <c r="F41" s="58" t="s">
        <v>107</v>
      </c>
      <c r="G41" s="61" t="s">
        <v>108</v>
      </c>
      <c r="H41" s="55" t="s">
        <v>35</v>
      </c>
    </row>
    <row r="42" spans="1:8" ht="15">
      <c r="A42" s="201"/>
      <c r="B42" s="58" t="s">
        <v>37</v>
      </c>
      <c r="C42" s="61" t="s">
        <v>64</v>
      </c>
      <c r="D42" s="53">
        <f>H2</f>
        <v>6.35</v>
      </c>
      <c r="E42" s="204"/>
      <c r="F42" s="58" t="s">
        <v>37</v>
      </c>
      <c r="G42" s="61" t="s">
        <v>65</v>
      </c>
      <c r="H42" s="53">
        <f>H2</f>
        <v>6.35</v>
      </c>
    </row>
    <row r="43" spans="1:8" ht="15">
      <c r="A43" s="201"/>
      <c r="B43" s="58" t="s">
        <v>39</v>
      </c>
      <c r="C43" s="61"/>
      <c r="D43" s="55" t="s">
        <v>40</v>
      </c>
      <c r="E43" s="204"/>
      <c r="F43" s="58" t="s">
        <v>39</v>
      </c>
      <c r="G43" s="61"/>
      <c r="H43" s="55" t="s">
        <v>40</v>
      </c>
    </row>
    <row r="44" spans="1:8" ht="15">
      <c r="A44" s="201"/>
      <c r="B44" s="58" t="s">
        <v>41</v>
      </c>
      <c r="C44" s="61" t="s">
        <v>66</v>
      </c>
      <c r="D44" s="12">
        <f>D40/D42</f>
        <v>184.251968503937</v>
      </c>
      <c r="E44" s="204"/>
      <c r="F44" s="58" t="s">
        <v>41</v>
      </c>
      <c r="G44" s="61" t="s">
        <v>67</v>
      </c>
      <c r="H44" s="12">
        <f>H40/H42</f>
        <v>171.65354330708664</v>
      </c>
    </row>
    <row r="45" spans="1:8" ht="16.5" customHeight="1">
      <c r="A45" s="201"/>
      <c r="B45" s="76" t="s">
        <v>43</v>
      </c>
      <c r="C45" s="87"/>
      <c r="D45" s="88">
        <f>C45*D44</f>
        <v>0</v>
      </c>
      <c r="E45" s="204"/>
      <c r="F45" s="76" t="s">
        <v>43</v>
      </c>
      <c r="G45" s="91"/>
      <c r="H45" s="88">
        <f>G45*H44</f>
        <v>0</v>
      </c>
    </row>
    <row r="46" spans="1:8" ht="15.75" thickBot="1">
      <c r="A46" s="202"/>
      <c r="B46" s="41" t="s">
        <v>45</v>
      </c>
      <c r="C46" s="16">
        <f>SUM(C45)</f>
        <v>0</v>
      </c>
      <c r="D46" s="15">
        <f>SUM(D45:D45)</f>
        <v>0</v>
      </c>
      <c r="E46" s="205"/>
      <c r="F46" s="69" t="s">
        <v>45</v>
      </c>
      <c r="G46" s="30">
        <f>SUM(G45)</f>
        <v>0</v>
      </c>
      <c r="H46" s="31">
        <f>SUM(H45:H45)</f>
        <v>0</v>
      </c>
    </row>
    <row r="47" spans="1:8" ht="15.75" thickBot="1">
      <c r="A47" s="28"/>
      <c r="B47" s="83"/>
      <c r="C47" s="83"/>
      <c r="D47" s="71"/>
      <c r="E47" s="83"/>
      <c r="F47" s="83"/>
      <c r="G47" s="83"/>
      <c r="H47" s="71"/>
    </row>
    <row r="48" spans="1:8" ht="27.75">
      <c r="A48" s="188"/>
      <c r="B48" s="49" t="s">
        <v>30</v>
      </c>
      <c r="C48" s="48"/>
      <c r="D48" s="48" t="s">
        <v>31</v>
      </c>
      <c r="E48" s="209"/>
      <c r="F48" s="49" t="s">
        <v>30</v>
      </c>
      <c r="G48" s="48"/>
      <c r="H48" s="48" t="s">
        <v>31</v>
      </c>
    </row>
    <row r="49" spans="1:8" ht="38.25">
      <c r="A49" s="189"/>
      <c r="B49" s="54" t="s">
        <v>32</v>
      </c>
      <c r="C49" s="55" t="s">
        <v>68</v>
      </c>
      <c r="D49" s="53">
        <v>1800</v>
      </c>
      <c r="E49" s="210"/>
      <c r="F49" s="58" t="s">
        <v>32</v>
      </c>
      <c r="G49" s="55" t="s">
        <v>69</v>
      </c>
      <c r="H49" s="53">
        <v>1800</v>
      </c>
    </row>
    <row r="50" spans="1:8" ht="97.5" customHeight="1">
      <c r="A50" s="189"/>
      <c r="B50" s="58" t="s">
        <v>109</v>
      </c>
      <c r="C50" s="59" t="s">
        <v>51</v>
      </c>
      <c r="D50" s="55" t="s">
        <v>35</v>
      </c>
      <c r="E50" s="210"/>
      <c r="F50" s="58" t="s">
        <v>110</v>
      </c>
      <c r="G50" s="59" t="s">
        <v>111</v>
      </c>
      <c r="H50" s="55" t="s">
        <v>35</v>
      </c>
    </row>
    <row r="51" spans="1:8" ht="42">
      <c r="A51" s="189"/>
      <c r="B51" s="58" t="s">
        <v>37</v>
      </c>
      <c r="C51" s="61" t="s">
        <v>70</v>
      </c>
      <c r="D51" s="53">
        <f>H2</f>
        <v>6.35</v>
      </c>
      <c r="E51" s="210"/>
      <c r="F51" s="58" t="s">
        <v>37</v>
      </c>
      <c r="G51" s="61" t="s">
        <v>71</v>
      </c>
      <c r="H51" s="53">
        <f>H2</f>
        <v>6.35</v>
      </c>
    </row>
    <row r="52" spans="1:8" ht="15">
      <c r="A52" s="189"/>
      <c r="B52" s="58" t="s">
        <v>39</v>
      </c>
      <c r="C52" s="61"/>
      <c r="D52" s="55" t="s">
        <v>40</v>
      </c>
      <c r="E52" s="210"/>
      <c r="F52" s="58" t="s">
        <v>39</v>
      </c>
      <c r="G52" s="61"/>
      <c r="H52" s="55" t="s">
        <v>40</v>
      </c>
    </row>
    <row r="53" spans="1:8" ht="15">
      <c r="A53" s="189"/>
      <c r="B53" s="58" t="s">
        <v>41</v>
      </c>
      <c r="C53" s="61" t="s">
        <v>72</v>
      </c>
      <c r="D53" s="12">
        <f>D49/D51</f>
        <v>283.46456692913387</v>
      </c>
      <c r="E53" s="210"/>
      <c r="F53" s="58" t="s">
        <v>41</v>
      </c>
      <c r="G53" s="61" t="s">
        <v>73</v>
      </c>
      <c r="H53" s="12">
        <f>H49/H51</f>
        <v>283.46456692913387</v>
      </c>
    </row>
    <row r="54" spans="1:8" ht="17.25" customHeight="1">
      <c r="A54" s="207"/>
      <c r="B54" s="76" t="s">
        <v>43</v>
      </c>
      <c r="C54" s="91"/>
      <c r="D54" s="88">
        <f>C54*D53</f>
        <v>0</v>
      </c>
      <c r="E54" s="211"/>
      <c r="F54" s="76" t="s">
        <v>43</v>
      </c>
      <c r="G54" s="66"/>
      <c r="H54" s="64">
        <f>G54*H53</f>
        <v>0</v>
      </c>
    </row>
    <row r="55" spans="1:8" ht="15.75" thickBot="1">
      <c r="A55" s="208"/>
      <c r="B55" s="41" t="s">
        <v>45</v>
      </c>
      <c r="C55" s="23">
        <f>SUM(C54)</f>
        <v>0</v>
      </c>
      <c r="D55" s="15">
        <f>SUM(D54:D54)</f>
        <v>0</v>
      </c>
      <c r="E55" s="212"/>
      <c r="F55" s="41"/>
      <c r="G55" s="16">
        <f>SUM(G54)</f>
        <v>0</v>
      </c>
      <c r="H55" s="15">
        <f>SUM(H54:H54)</f>
        <v>0</v>
      </c>
    </row>
    <row r="56" spans="1:8" ht="15.75" thickBot="1">
      <c r="A56" s="29"/>
      <c r="B56" s="83"/>
      <c r="C56" s="89"/>
      <c r="D56" s="71"/>
      <c r="E56" s="71"/>
      <c r="F56" s="83"/>
      <c r="G56" s="89"/>
      <c r="H56" s="71"/>
    </row>
    <row r="57" spans="1:8" ht="25.5">
      <c r="A57" s="188"/>
      <c r="B57" s="49" t="s">
        <v>30</v>
      </c>
      <c r="C57" s="48"/>
      <c r="D57" s="48" t="s">
        <v>31</v>
      </c>
      <c r="E57" s="209"/>
      <c r="F57" s="49" t="s">
        <v>30</v>
      </c>
      <c r="G57" s="48"/>
      <c r="H57" s="48" t="s">
        <v>31</v>
      </c>
    </row>
    <row r="58" spans="1:8" ht="25.5">
      <c r="A58" s="189"/>
      <c r="B58" s="54" t="s">
        <v>74</v>
      </c>
      <c r="C58" s="90" t="s">
        <v>75</v>
      </c>
      <c r="D58" s="53">
        <v>1600</v>
      </c>
      <c r="E58" s="210"/>
      <c r="F58" s="58" t="s">
        <v>32</v>
      </c>
      <c r="G58" s="61" t="s">
        <v>76</v>
      </c>
      <c r="H58" s="53">
        <v>1600</v>
      </c>
    </row>
    <row r="59" spans="1:8" ht="99" customHeight="1">
      <c r="A59" s="189"/>
      <c r="B59" s="58" t="s">
        <v>112</v>
      </c>
      <c r="C59" s="59" t="s">
        <v>113</v>
      </c>
      <c r="D59" s="55" t="s">
        <v>35</v>
      </c>
      <c r="E59" s="210"/>
      <c r="F59" s="58" t="s">
        <v>114</v>
      </c>
      <c r="G59" s="59" t="s">
        <v>77</v>
      </c>
      <c r="H59" s="55" t="s">
        <v>35</v>
      </c>
    </row>
    <row r="60" spans="1:8" ht="15">
      <c r="A60" s="189"/>
      <c r="B60" s="58" t="s">
        <v>37</v>
      </c>
      <c r="C60" s="61" t="s">
        <v>78</v>
      </c>
      <c r="D60" s="53">
        <f>H2</f>
        <v>6.35</v>
      </c>
      <c r="E60" s="210"/>
      <c r="F60" s="58" t="s">
        <v>37</v>
      </c>
      <c r="G60" s="59"/>
      <c r="H60" s="53">
        <f>H2</f>
        <v>6.35</v>
      </c>
    </row>
    <row r="61" spans="1:8" ht="15">
      <c r="A61" s="189"/>
      <c r="B61" s="58" t="s">
        <v>39</v>
      </c>
      <c r="C61" s="61"/>
      <c r="D61" s="55" t="s">
        <v>40</v>
      </c>
      <c r="E61" s="210"/>
      <c r="F61" s="58" t="s">
        <v>39</v>
      </c>
      <c r="G61" s="61"/>
      <c r="H61" s="55" t="s">
        <v>40</v>
      </c>
    </row>
    <row r="62" spans="1:8" ht="15">
      <c r="A62" s="189"/>
      <c r="B62" s="58" t="s">
        <v>41</v>
      </c>
      <c r="C62" s="61" t="s">
        <v>79</v>
      </c>
      <c r="D62" s="12">
        <f>D58/D60</f>
        <v>251.96850393700788</v>
      </c>
      <c r="E62" s="210"/>
      <c r="F62" s="58" t="s">
        <v>41</v>
      </c>
      <c r="G62" s="61"/>
      <c r="H62" s="12">
        <f>H58/H60</f>
        <v>251.96850393700788</v>
      </c>
    </row>
    <row r="63" spans="1:8" ht="12.75" customHeight="1">
      <c r="A63" s="189"/>
      <c r="B63" s="76" t="s">
        <v>43</v>
      </c>
      <c r="C63" s="91"/>
      <c r="D63" s="88">
        <f>C63*D62</f>
        <v>0</v>
      </c>
      <c r="E63" s="210"/>
      <c r="F63" s="76" t="s">
        <v>43</v>
      </c>
      <c r="G63" s="91"/>
      <c r="H63" s="88">
        <f>G63*H62</f>
        <v>0</v>
      </c>
    </row>
    <row r="64" spans="1:8" ht="15.75" thickBot="1">
      <c r="A64" s="208"/>
      <c r="B64" s="41" t="s">
        <v>45</v>
      </c>
      <c r="C64" s="23">
        <f>SUM(C63)</f>
        <v>0</v>
      </c>
      <c r="D64" s="15">
        <f>SUM(D63:D63)</f>
        <v>0</v>
      </c>
      <c r="E64" s="212"/>
      <c r="F64" s="41" t="s">
        <v>45</v>
      </c>
      <c r="G64" s="23">
        <f>SUM(G63)</f>
        <v>0</v>
      </c>
      <c r="H64" s="15">
        <f>SUM(H63:H63)</f>
        <v>0</v>
      </c>
    </row>
    <row r="65" spans="1:8" ht="15.75" thickBot="1">
      <c r="A65" s="29"/>
      <c r="B65" s="83"/>
      <c r="C65" s="89"/>
      <c r="D65" s="71"/>
      <c r="E65" s="71"/>
      <c r="F65" s="83"/>
      <c r="G65" s="89"/>
      <c r="H65" s="71"/>
    </row>
    <row r="66" spans="1:8" ht="25.5">
      <c r="A66" s="188"/>
      <c r="B66" s="49" t="s">
        <v>30</v>
      </c>
      <c r="C66" s="48"/>
      <c r="D66" s="48" t="s">
        <v>31</v>
      </c>
      <c r="E66" s="209"/>
      <c r="F66" s="49" t="s">
        <v>30</v>
      </c>
      <c r="G66" s="48"/>
      <c r="H66" s="48" t="s">
        <v>31</v>
      </c>
    </row>
    <row r="67" spans="1:8" ht="51">
      <c r="A67" s="189"/>
      <c r="B67" s="54" t="s">
        <v>32</v>
      </c>
      <c r="C67" s="55" t="s">
        <v>80</v>
      </c>
      <c r="D67" s="85" t="s">
        <v>81</v>
      </c>
      <c r="E67" s="210"/>
      <c r="F67" s="54" t="s">
        <v>32</v>
      </c>
      <c r="G67" s="55" t="s">
        <v>82</v>
      </c>
      <c r="H67" s="53">
        <v>1700</v>
      </c>
    </row>
    <row r="68" spans="1:8" ht="14.25">
      <c r="A68" s="189"/>
      <c r="B68" s="54" t="s">
        <v>60</v>
      </c>
      <c r="C68" s="61"/>
      <c r="D68" s="55" t="s">
        <v>35</v>
      </c>
      <c r="E68" s="210"/>
      <c r="F68" s="54" t="s">
        <v>60</v>
      </c>
      <c r="G68" s="61"/>
      <c r="H68" s="55" t="s">
        <v>35</v>
      </c>
    </row>
    <row r="69" spans="1:8" ht="15">
      <c r="A69" s="189"/>
      <c r="B69" s="58" t="s">
        <v>37</v>
      </c>
      <c r="C69" s="61"/>
      <c r="D69" s="53">
        <f>H2</f>
        <v>6.35</v>
      </c>
      <c r="E69" s="210"/>
      <c r="F69" s="58" t="s">
        <v>37</v>
      </c>
      <c r="G69" s="61" t="s">
        <v>83</v>
      </c>
      <c r="H69" s="53">
        <f>H2</f>
        <v>6.35</v>
      </c>
    </row>
    <row r="70" spans="1:8" ht="15">
      <c r="A70" s="189"/>
      <c r="B70" s="58" t="s">
        <v>39</v>
      </c>
      <c r="C70" s="61"/>
      <c r="D70" s="55" t="s">
        <v>40</v>
      </c>
      <c r="E70" s="210"/>
      <c r="F70" s="58" t="s">
        <v>39</v>
      </c>
      <c r="G70" s="61"/>
      <c r="H70" s="55" t="s">
        <v>40</v>
      </c>
    </row>
    <row r="71" spans="1:8" ht="15">
      <c r="A71" s="189"/>
      <c r="B71" s="58" t="s">
        <v>41</v>
      </c>
      <c r="C71" s="61"/>
      <c r="D71" s="12">
        <f>D67/D69</f>
        <v>251.96850393700788</v>
      </c>
      <c r="E71" s="210"/>
      <c r="F71" s="58" t="s">
        <v>41</v>
      </c>
      <c r="G71" s="61" t="s">
        <v>84</v>
      </c>
      <c r="H71" s="12">
        <f>H67/H69</f>
        <v>267.7165354330709</v>
      </c>
    </row>
    <row r="72" spans="1:8" ht="15.75" customHeight="1">
      <c r="A72" s="190"/>
      <c r="B72" s="76" t="s">
        <v>43</v>
      </c>
      <c r="C72" s="77"/>
      <c r="D72" s="64">
        <f>C72*D71</f>
        <v>0</v>
      </c>
      <c r="E72" s="213"/>
      <c r="F72" s="76" t="s">
        <v>43</v>
      </c>
      <c r="G72" s="77"/>
      <c r="H72" s="64">
        <f>G72*H71</f>
        <v>0</v>
      </c>
    </row>
    <row r="73" spans="1:8" ht="15.75" thickBot="1">
      <c r="A73" s="191"/>
      <c r="B73" s="41" t="s">
        <v>45</v>
      </c>
      <c r="C73" s="23">
        <f>SUM(C72)</f>
        <v>0</v>
      </c>
      <c r="D73" s="15">
        <f>SUM(D72:D72)</f>
        <v>0</v>
      </c>
      <c r="E73" s="214"/>
      <c r="F73" s="41" t="s">
        <v>45</v>
      </c>
      <c r="G73" s="23">
        <f>SUM(G72)</f>
        <v>0</v>
      </c>
      <c r="H73" s="15">
        <f>SUM(H72:H72)</f>
        <v>0</v>
      </c>
    </row>
    <row r="74" spans="1:8" ht="15.75" thickBot="1">
      <c r="A74" s="28"/>
      <c r="B74" s="83"/>
      <c r="C74" s="83"/>
      <c r="D74" s="71"/>
      <c r="E74" s="83"/>
      <c r="F74" s="83"/>
      <c r="G74" s="83"/>
      <c r="H74" s="71"/>
    </row>
    <row r="75" spans="1:8" ht="25.5">
      <c r="A75" s="182"/>
      <c r="B75" s="92" t="s">
        <v>85</v>
      </c>
      <c r="C75" s="48"/>
      <c r="D75" s="48" t="s">
        <v>31</v>
      </c>
      <c r="E75" s="185"/>
      <c r="F75" s="92" t="s">
        <v>30</v>
      </c>
      <c r="G75" s="48"/>
      <c r="H75" s="50" t="s">
        <v>31</v>
      </c>
    </row>
    <row r="76" spans="1:8" ht="38.25">
      <c r="A76" s="183"/>
      <c r="B76" s="54" t="s">
        <v>32</v>
      </c>
      <c r="C76" s="55" t="s">
        <v>86</v>
      </c>
      <c r="D76" s="85" t="s">
        <v>87</v>
      </c>
      <c r="E76" s="186"/>
      <c r="F76" s="54" t="s">
        <v>32</v>
      </c>
      <c r="G76" s="55" t="s">
        <v>88</v>
      </c>
      <c r="H76" s="56">
        <v>4800</v>
      </c>
    </row>
    <row r="77" spans="1:8" ht="177" customHeight="1">
      <c r="A77" s="183"/>
      <c r="B77" s="58" t="s">
        <v>115</v>
      </c>
      <c r="C77" s="61" t="s">
        <v>116</v>
      </c>
      <c r="D77" s="55" t="s">
        <v>35</v>
      </c>
      <c r="E77" s="186"/>
      <c r="F77" s="58" t="s">
        <v>117</v>
      </c>
      <c r="G77" s="59" t="s">
        <v>118</v>
      </c>
      <c r="H77" s="55" t="s">
        <v>35</v>
      </c>
    </row>
    <row r="78" spans="1:8" ht="15">
      <c r="A78" s="183"/>
      <c r="B78" s="58" t="s">
        <v>37</v>
      </c>
      <c r="C78" s="61" t="s">
        <v>89</v>
      </c>
      <c r="D78" s="53">
        <f>H2</f>
        <v>6.35</v>
      </c>
      <c r="E78" s="186"/>
      <c r="F78" s="58" t="s">
        <v>37</v>
      </c>
      <c r="G78" s="61" t="s">
        <v>89</v>
      </c>
      <c r="H78" s="53">
        <f>H2</f>
        <v>6.35</v>
      </c>
    </row>
    <row r="79" spans="1:8" ht="15">
      <c r="A79" s="183"/>
      <c r="B79" s="58" t="s">
        <v>39</v>
      </c>
      <c r="C79" s="61"/>
      <c r="D79" s="55" t="s">
        <v>40</v>
      </c>
      <c r="E79" s="186"/>
      <c r="F79" s="58" t="s">
        <v>39</v>
      </c>
      <c r="G79" s="61"/>
      <c r="H79" s="55" t="s">
        <v>40</v>
      </c>
    </row>
    <row r="80" spans="1:8" ht="15">
      <c r="A80" s="183"/>
      <c r="B80" s="58" t="s">
        <v>41</v>
      </c>
      <c r="C80" s="61" t="s">
        <v>90</v>
      </c>
      <c r="D80" s="12">
        <f>D76/D78</f>
        <v>645.6692913385828</v>
      </c>
      <c r="E80" s="186"/>
      <c r="F80" s="58" t="s">
        <v>41</v>
      </c>
      <c r="G80" s="61" t="s">
        <v>91</v>
      </c>
      <c r="H80" s="12">
        <f>H76/H78</f>
        <v>755.9055118110236</v>
      </c>
    </row>
    <row r="81" spans="1:8" ht="15.75" customHeight="1">
      <c r="A81" s="183"/>
      <c r="B81" s="76" t="s">
        <v>43</v>
      </c>
      <c r="C81" s="91"/>
      <c r="D81" s="88">
        <f>C81*D80</f>
        <v>0</v>
      </c>
      <c r="E81" s="186"/>
      <c r="F81" s="76" t="s">
        <v>43</v>
      </c>
      <c r="G81" s="93"/>
      <c r="H81" s="88">
        <f>G81*H80</f>
        <v>0</v>
      </c>
    </row>
    <row r="82" spans="1:8" ht="15.75" thickBot="1">
      <c r="A82" s="196"/>
      <c r="B82" s="41" t="s">
        <v>45</v>
      </c>
      <c r="C82" s="23">
        <f>SUM(C81)</f>
        <v>0</v>
      </c>
      <c r="D82" s="15">
        <f>SUM(D81:D81)</f>
        <v>0</v>
      </c>
      <c r="E82" s="206"/>
      <c r="F82" s="41" t="s">
        <v>94</v>
      </c>
      <c r="G82" s="32">
        <f>SUM(G81)</f>
        <v>0</v>
      </c>
      <c r="H82" s="15">
        <f>SUM(H81:H81)</f>
        <v>0</v>
      </c>
    </row>
    <row r="83" spans="1:8" ht="15">
      <c r="A83" s="19"/>
      <c r="B83" s="19"/>
      <c r="C83" s="19"/>
      <c r="D83" s="33"/>
      <c r="E83" s="19"/>
      <c r="F83" s="19"/>
      <c r="G83" s="34"/>
      <c r="H83" s="35"/>
    </row>
    <row r="84" spans="1:8" ht="18">
      <c r="A84" s="36" t="s">
        <v>200</v>
      </c>
      <c r="B84" s="37"/>
      <c r="C84" s="38">
        <f>C10+G10+C19+G19+C28+G28+C37+G37+C46+G46+C55+G55+C64+G64+C73+G73+C82+G82</f>
        <v>0</v>
      </c>
      <c r="D84" s="33"/>
      <c r="E84" s="19"/>
      <c r="F84" s="19"/>
      <c r="G84" s="34"/>
      <c r="H84" s="35"/>
    </row>
    <row r="85" spans="1:8" ht="18">
      <c r="A85" s="36" t="s">
        <v>92</v>
      </c>
      <c r="B85" s="37"/>
      <c r="C85" s="39">
        <f>D10+H10+D19+H19+D28+H28+D37+H37+D46+H46+D55+H55+D64+H64+D73+H73+D82+H82</f>
        <v>0</v>
      </c>
      <c r="D85" s="33"/>
      <c r="E85" s="19"/>
      <c r="F85" s="19"/>
      <c r="G85" s="34"/>
      <c r="H85" s="35"/>
    </row>
    <row r="86" spans="1:8" ht="15">
      <c r="A86" s="19"/>
      <c r="B86" s="19"/>
      <c r="C86" s="19"/>
      <c r="D86" s="33"/>
      <c r="E86" s="19"/>
      <c r="F86" s="19"/>
      <c r="G86" s="34"/>
      <c r="H86" s="35"/>
    </row>
  </sheetData>
  <sheetProtection password="F17D" sheet="1" objects="1" scenarios="1"/>
  <mergeCells count="20">
    <mergeCell ref="A75:A82"/>
    <mergeCell ref="E75:E82"/>
    <mergeCell ref="A48:A55"/>
    <mergeCell ref="E48:E55"/>
    <mergeCell ref="A57:A64"/>
    <mergeCell ref="E57:E64"/>
    <mergeCell ref="A66:A73"/>
    <mergeCell ref="E66:E73"/>
    <mergeCell ref="A21:A28"/>
    <mergeCell ref="E21:E28"/>
    <mergeCell ref="A30:A37"/>
    <mergeCell ref="E30:E37"/>
    <mergeCell ref="A39:A46"/>
    <mergeCell ref="E39:E46"/>
    <mergeCell ref="A1:H1"/>
    <mergeCell ref="A2:G2"/>
    <mergeCell ref="A3:A10"/>
    <mergeCell ref="E3:E10"/>
    <mergeCell ref="A12:A19"/>
    <mergeCell ref="E12:E19"/>
  </mergeCells>
  <printOptions/>
  <pageMargins left="0.7" right="0.7" top="0.75" bottom="0.75" header="0.3" footer="0.3"/>
  <pageSetup horizontalDpi="360" verticalDpi="36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3" sqref="H3"/>
    </sheetView>
  </sheetViews>
  <sheetFormatPr defaultColWidth="8.875" defaultRowHeight="14.25"/>
  <cols>
    <col min="1" max="1" width="23.125" style="0" customWidth="1"/>
    <col min="2" max="3" width="16.625" style="0" customWidth="1"/>
    <col min="4" max="4" width="8.875" style="0" customWidth="1"/>
    <col min="5" max="5" width="20.625" style="0" customWidth="1"/>
    <col min="6" max="6" width="14.00390625" style="0" customWidth="1"/>
    <col min="7" max="7" width="19.625" style="0" customWidth="1"/>
    <col min="8" max="8" width="8.50390625" style="0" customWidth="1"/>
  </cols>
  <sheetData>
    <row r="1" spans="1:8" ht="69.75" customHeight="1" thickBot="1">
      <c r="A1" s="178" t="s">
        <v>93</v>
      </c>
      <c r="B1" s="179"/>
      <c r="C1" s="179"/>
      <c r="D1" s="179"/>
      <c r="E1" s="179"/>
      <c r="F1" s="179"/>
      <c r="G1" s="179"/>
      <c r="H1" s="180"/>
    </row>
    <row r="2" spans="1:8" ht="15.75" thickBot="1">
      <c r="A2" s="178" t="s">
        <v>201</v>
      </c>
      <c r="B2" s="181"/>
      <c r="C2" s="181"/>
      <c r="D2" s="181"/>
      <c r="E2" s="181"/>
      <c r="F2" s="181"/>
      <c r="G2" s="181"/>
      <c r="H2" s="11">
        <v>6.35</v>
      </c>
    </row>
    <row r="3" spans="1:8" ht="42">
      <c r="A3" s="182"/>
      <c r="B3" s="46" t="s">
        <v>30</v>
      </c>
      <c r="C3" s="47"/>
      <c r="D3" s="48" t="s">
        <v>31</v>
      </c>
      <c r="E3" s="185"/>
      <c r="F3" s="49" t="s">
        <v>30</v>
      </c>
      <c r="G3" s="48"/>
      <c r="H3" s="50" t="s">
        <v>31</v>
      </c>
    </row>
    <row r="4" spans="1:8" ht="77.25" customHeight="1">
      <c r="A4" s="183"/>
      <c r="B4" s="51" t="s">
        <v>32</v>
      </c>
      <c r="C4" s="52" t="s">
        <v>0</v>
      </c>
      <c r="D4" s="53">
        <v>580</v>
      </c>
      <c r="E4" s="186"/>
      <c r="F4" s="54" t="s">
        <v>32</v>
      </c>
      <c r="G4" s="55" t="s">
        <v>1</v>
      </c>
      <c r="H4" s="56">
        <v>430</v>
      </c>
    </row>
    <row r="5" spans="1:8" ht="82.5" customHeight="1">
      <c r="A5" s="183"/>
      <c r="B5" s="57" t="s">
        <v>194</v>
      </c>
      <c r="C5" s="58" t="s">
        <v>8</v>
      </c>
      <c r="D5" s="55" t="s">
        <v>35</v>
      </c>
      <c r="E5" s="186"/>
      <c r="F5" s="57" t="s">
        <v>194</v>
      </c>
      <c r="G5" s="59" t="s">
        <v>9</v>
      </c>
      <c r="H5" s="60" t="s">
        <v>35</v>
      </c>
    </row>
    <row r="6" spans="1:8" ht="27.75">
      <c r="A6" s="183"/>
      <c r="B6" s="57" t="s">
        <v>37</v>
      </c>
      <c r="C6" s="58"/>
      <c r="D6" s="53">
        <f>H2</f>
        <v>6.35</v>
      </c>
      <c r="E6" s="186"/>
      <c r="F6" s="58" t="s">
        <v>37</v>
      </c>
      <c r="G6" s="59"/>
      <c r="H6" s="56">
        <f>H2</f>
        <v>6.35</v>
      </c>
    </row>
    <row r="7" spans="1:8" ht="15">
      <c r="A7" s="183"/>
      <c r="B7" s="57" t="s">
        <v>39</v>
      </c>
      <c r="C7" s="58"/>
      <c r="D7" s="55" t="s">
        <v>40</v>
      </c>
      <c r="E7" s="186"/>
      <c r="F7" s="58" t="s">
        <v>39</v>
      </c>
      <c r="G7" s="61"/>
      <c r="H7" s="60" t="s">
        <v>40</v>
      </c>
    </row>
    <row r="8" spans="1:8" ht="15">
      <c r="A8" s="183"/>
      <c r="B8" s="57" t="s">
        <v>41</v>
      </c>
      <c r="C8" s="58"/>
      <c r="D8" s="12">
        <f>D4/D6</f>
        <v>91.33858267716536</v>
      </c>
      <c r="E8" s="186"/>
      <c r="F8" s="58" t="s">
        <v>41</v>
      </c>
      <c r="G8" s="61"/>
      <c r="H8" s="13">
        <f>H4/H6</f>
        <v>67.71653543307087</v>
      </c>
    </row>
    <row r="9" spans="1:8" ht="15">
      <c r="A9" s="183"/>
      <c r="B9" s="62" t="s">
        <v>43</v>
      </c>
      <c r="C9" s="63"/>
      <c r="D9" s="64">
        <f>C9*D8</f>
        <v>0</v>
      </c>
      <c r="E9" s="186"/>
      <c r="F9" s="65" t="s">
        <v>44</v>
      </c>
      <c r="G9" s="66"/>
      <c r="H9" s="67">
        <f>G9*H8</f>
        <v>0</v>
      </c>
    </row>
    <row r="10" spans="1:8" ht="15.75" thickBot="1">
      <c r="A10" s="184"/>
      <c r="B10" s="68" t="s">
        <v>45</v>
      </c>
      <c r="C10" s="14">
        <f>SUM(C9)</f>
        <v>0</v>
      </c>
      <c r="D10" s="15">
        <f>SUM(D9:D9)</f>
        <v>0</v>
      </c>
      <c r="E10" s="187"/>
      <c r="F10" s="69" t="s">
        <v>45</v>
      </c>
      <c r="G10" s="16">
        <f>SUM(G9)</f>
        <v>0</v>
      </c>
      <c r="H10" s="17">
        <f>SUM(H9:H9)</f>
        <v>0</v>
      </c>
    </row>
    <row r="11" ht="15.75" thickBot="1"/>
    <row r="12" spans="1:8" ht="42">
      <c r="A12" s="182"/>
      <c r="B12" s="46" t="s">
        <v>30</v>
      </c>
      <c r="C12" s="47"/>
      <c r="D12" s="48" t="s">
        <v>31</v>
      </c>
      <c r="E12" s="185"/>
      <c r="F12" s="49" t="s">
        <v>30</v>
      </c>
      <c r="G12" s="48"/>
      <c r="H12" s="50" t="s">
        <v>31</v>
      </c>
    </row>
    <row r="13" spans="1:8" ht="90.75" customHeight="1">
      <c r="A13" s="183"/>
      <c r="B13" s="51" t="s">
        <v>32</v>
      </c>
      <c r="C13" s="52" t="s">
        <v>2</v>
      </c>
      <c r="D13" s="53">
        <v>580</v>
      </c>
      <c r="E13" s="186"/>
      <c r="F13" s="54" t="s">
        <v>32</v>
      </c>
      <c r="G13" s="55" t="s">
        <v>195</v>
      </c>
      <c r="H13" s="56">
        <v>530</v>
      </c>
    </row>
    <row r="14" spans="1:8" ht="78.75" customHeight="1">
      <c r="A14" s="183"/>
      <c r="B14" s="57" t="s">
        <v>194</v>
      </c>
      <c r="C14" s="58" t="s">
        <v>10</v>
      </c>
      <c r="D14" s="55" t="s">
        <v>35</v>
      </c>
      <c r="E14" s="186"/>
      <c r="F14" s="57" t="s">
        <v>194</v>
      </c>
      <c r="G14" s="59" t="s">
        <v>197</v>
      </c>
      <c r="H14" s="60" t="s">
        <v>35</v>
      </c>
    </row>
    <row r="15" spans="1:8" ht="27.75">
      <c r="A15" s="183"/>
      <c r="B15" s="57" t="s">
        <v>37</v>
      </c>
      <c r="C15" s="58"/>
      <c r="D15" s="53">
        <f>H2</f>
        <v>6.35</v>
      </c>
      <c r="E15" s="186"/>
      <c r="F15" s="58" t="s">
        <v>37</v>
      </c>
      <c r="G15" s="59"/>
      <c r="H15" s="56">
        <f>H2</f>
        <v>6.35</v>
      </c>
    </row>
    <row r="16" spans="1:8" ht="15">
      <c r="A16" s="183"/>
      <c r="B16" s="57" t="s">
        <v>39</v>
      </c>
      <c r="C16" s="58"/>
      <c r="D16" s="55" t="s">
        <v>40</v>
      </c>
      <c r="E16" s="186"/>
      <c r="F16" s="58" t="s">
        <v>39</v>
      </c>
      <c r="G16" s="61"/>
      <c r="H16" s="60" t="s">
        <v>40</v>
      </c>
    </row>
    <row r="17" spans="1:8" ht="15">
      <c r="A17" s="183"/>
      <c r="B17" s="57" t="s">
        <v>41</v>
      </c>
      <c r="C17" s="58"/>
      <c r="D17" s="12">
        <f>D13/D15</f>
        <v>91.33858267716536</v>
      </c>
      <c r="E17" s="186"/>
      <c r="F17" s="58" t="s">
        <v>41</v>
      </c>
      <c r="G17" s="61"/>
      <c r="H17" s="13">
        <f>H13/H15</f>
        <v>83.46456692913387</v>
      </c>
    </row>
    <row r="18" spans="1:8" ht="15">
      <c r="A18" s="183"/>
      <c r="B18" s="62" t="s">
        <v>43</v>
      </c>
      <c r="C18" s="63"/>
      <c r="D18" s="64">
        <f>C18*D17</f>
        <v>0</v>
      </c>
      <c r="E18" s="186"/>
      <c r="F18" s="65" t="s">
        <v>196</v>
      </c>
      <c r="G18" s="66"/>
      <c r="H18" s="67">
        <f>G18*H17</f>
        <v>0</v>
      </c>
    </row>
    <row r="19" spans="1:8" ht="15.75" thickBot="1">
      <c r="A19" s="184"/>
      <c r="B19" s="68" t="s">
        <v>45</v>
      </c>
      <c r="C19" s="14">
        <f>SUM(C18)</f>
        <v>0</v>
      </c>
      <c r="D19" s="15">
        <f>SUM(D18:D18)</f>
        <v>0</v>
      </c>
      <c r="E19" s="187"/>
      <c r="F19" s="69" t="s">
        <v>45</v>
      </c>
      <c r="G19" s="16">
        <f>SUM(G18)</f>
        <v>0</v>
      </c>
      <c r="H19" s="17">
        <f>SUM(H18:H18)</f>
        <v>0</v>
      </c>
    </row>
    <row r="20" spans="1:8" ht="15.75" thickBot="1">
      <c r="A20" s="18"/>
      <c r="B20" s="70"/>
      <c r="C20" s="20"/>
      <c r="D20" s="21"/>
      <c r="E20" s="71"/>
      <c r="F20" s="70"/>
      <c r="G20" s="20"/>
      <c r="H20" s="21"/>
    </row>
    <row r="21" spans="1:8" ht="42">
      <c r="A21" s="182"/>
      <c r="B21" s="46" t="s">
        <v>30</v>
      </c>
      <c r="C21" s="47"/>
      <c r="D21" s="48" t="s">
        <v>31</v>
      </c>
      <c r="E21" s="185"/>
      <c r="F21" s="49" t="s">
        <v>30</v>
      </c>
      <c r="G21" s="48"/>
      <c r="H21" s="50" t="s">
        <v>31</v>
      </c>
    </row>
    <row r="22" spans="1:8" ht="63.75">
      <c r="A22" s="183"/>
      <c r="B22" s="51" t="s">
        <v>32</v>
      </c>
      <c r="C22" s="52" t="s">
        <v>6</v>
      </c>
      <c r="D22" s="53">
        <v>2275</v>
      </c>
      <c r="E22" s="186"/>
      <c r="F22" s="54" t="s">
        <v>32</v>
      </c>
      <c r="G22" s="55" t="s">
        <v>199</v>
      </c>
      <c r="H22" s="56">
        <v>410</v>
      </c>
    </row>
    <row r="23" spans="1:8" ht="51">
      <c r="A23" s="183"/>
      <c r="B23" s="57" t="s">
        <v>194</v>
      </c>
      <c r="C23" s="175" t="s">
        <v>11</v>
      </c>
      <c r="D23" s="55" t="s">
        <v>35</v>
      </c>
      <c r="E23" s="186"/>
      <c r="F23" s="57" t="s">
        <v>194</v>
      </c>
      <c r="G23" s="59" t="s">
        <v>196</v>
      </c>
      <c r="H23" s="60" t="s">
        <v>35</v>
      </c>
    </row>
    <row r="24" spans="1:8" ht="25.5">
      <c r="A24" s="183"/>
      <c r="B24" s="57" t="s">
        <v>37</v>
      </c>
      <c r="C24" s="58"/>
      <c r="D24" s="53">
        <f>H2</f>
        <v>6.35</v>
      </c>
      <c r="E24" s="186"/>
      <c r="F24" s="58" t="s">
        <v>37</v>
      </c>
      <c r="G24" s="59"/>
      <c r="H24" s="56">
        <f>H2</f>
        <v>6.35</v>
      </c>
    </row>
    <row r="25" spans="1:8" ht="15">
      <c r="A25" s="183"/>
      <c r="B25" s="57" t="s">
        <v>39</v>
      </c>
      <c r="C25" s="58"/>
      <c r="D25" s="55" t="s">
        <v>40</v>
      </c>
      <c r="E25" s="186"/>
      <c r="F25" s="58" t="s">
        <v>39</v>
      </c>
      <c r="G25" s="61"/>
      <c r="H25" s="60" t="s">
        <v>40</v>
      </c>
    </row>
    <row r="26" spans="1:8" ht="15">
      <c r="A26" s="183"/>
      <c r="B26" s="57" t="s">
        <v>41</v>
      </c>
      <c r="C26" s="58"/>
      <c r="D26" s="12">
        <f>D22/D24</f>
        <v>358.26771653543307</v>
      </c>
      <c r="E26" s="186"/>
      <c r="F26" s="58" t="s">
        <v>41</v>
      </c>
      <c r="G26" s="61"/>
      <c r="H26" s="13">
        <f>H22/H24</f>
        <v>64.56692913385827</v>
      </c>
    </row>
    <row r="27" spans="1:8" ht="15">
      <c r="A27" s="183"/>
      <c r="B27" s="62" t="s">
        <v>43</v>
      </c>
      <c r="C27" s="63"/>
      <c r="D27" s="64">
        <f>C27*D26</f>
        <v>0</v>
      </c>
      <c r="E27" s="186"/>
      <c r="F27" s="65" t="s">
        <v>198</v>
      </c>
      <c r="G27" s="66"/>
      <c r="H27" s="67">
        <f>G27*H26</f>
        <v>0</v>
      </c>
    </row>
    <row r="28" spans="1:8" ht="15" customHeight="1" thickBot="1">
      <c r="A28" s="184"/>
      <c r="B28" s="68" t="s">
        <v>45</v>
      </c>
      <c r="C28" s="14">
        <f>SUM(C27)</f>
        <v>0</v>
      </c>
      <c r="D28" s="15">
        <f>SUM(D27:D27)</f>
        <v>0</v>
      </c>
      <c r="E28" s="187"/>
      <c r="F28" s="69" t="s">
        <v>45</v>
      </c>
      <c r="G28" s="16">
        <f>SUM(G27)</f>
        <v>0</v>
      </c>
      <c r="H28" s="17">
        <f>SUM(H27:H27)</f>
        <v>0</v>
      </c>
    </row>
    <row r="29" ht="15.75" thickBot="1"/>
    <row r="30" spans="1:8" ht="25.5">
      <c r="A30" s="182"/>
      <c r="B30" s="46" t="s">
        <v>30</v>
      </c>
      <c r="C30" s="47"/>
      <c r="D30" s="48" t="s">
        <v>31</v>
      </c>
      <c r="E30" s="185"/>
      <c r="F30" s="49" t="s">
        <v>30</v>
      </c>
      <c r="G30" s="48"/>
      <c r="H30" s="50" t="s">
        <v>31</v>
      </c>
    </row>
    <row r="31" spans="1:8" ht="49.5" customHeight="1">
      <c r="A31" s="183"/>
      <c r="B31" s="51" t="s">
        <v>32</v>
      </c>
      <c r="C31" s="52" t="s">
        <v>3</v>
      </c>
      <c r="D31" s="53">
        <v>750</v>
      </c>
      <c r="E31" s="186"/>
      <c r="F31" s="54" t="s">
        <v>32</v>
      </c>
      <c r="G31" s="55" t="s">
        <v>4</v>
      </c>
      <c r="H31" s="56">
        <v>950</v>
      </c>
    </row>
    <row r="32" spans="1:8" ht="58.5" customHeight="1">
      <c r="A32" s="183"/>
      <c r="B32" s="57" t="s">
        <v>194</v>
      </c>
      <c r="C32" s="58" t="s">
        <v>12</v>
      </c>
      <c r="D32" s="55" t="s">
        <v>35</v>
      </c>
      <c r="E32" s="186"/>
      <c r="F32" s="57" t="s">
        <v>194</v>
      </c>
      <c r="G32" s="61" t="s">
        <v>13</v>
      </c>
      <c r="H32" s="60" t="s">
        <v>35</v>
      </c>
    </row>
    <row r="33" spans="1:8" ht="27.75">
      <c r="A33" s="183"/>
      <c r="B33" s="57" t="s">
        <v>37</v>
      </c>
      <c r="C33" s="58"/>
      <c r="D33" s="53">
        <f>H2</f>
        <v>6.35</v>
      </c>
      <c r="E33" s="186"/>
      <c r="F33" s="58" t="s">
        <v>37</v>
      </c>
      <c r="G33" s="59"/>
      <c r="H33" s="56">
        <f>H2</f>
        <v>6.35</v>
      </c>
    </row>
    <row r="34" spans="1:8" ht="15">
      <c r="A34" s="183"/>
      <c r="B34" s="57" t="s">
        <v>39</v>
      </c>
      <c r="C34" s="58"/>
      <c r="D34" s="55" t="s">
        <v>40</v>
      </c>
      <c r="E34" s="186"/>
      <c r="F34" s="58" t="s">
        <v>39</v>
      </c>
      <c r="G34" s="61"/>
      <c r="H34" s="60" t="s">
        <v>40</v>
      </c>
    </row>
    <row r="35" spans="1:8" ht="15">
      <c r="A35" s="183"/>
      <c r="B35" s="57" t="s">
        <v>41</v>
      </c>
      <c r="C35" s="58"/>
      <c r="D35" s="12">
        <f>D31/D33</f>
        <v>118.11023622047244</v>
      </c>
      <c r="E35" s="186"/>
      <c r="F35" s="58" t="s">
        <v>41</v>
      </c>
      <c r="G35" s="61"/>
      <c r="H35" s="13">
        <f>H31/H33</f>
        <v>149.60629921259843</v>
      </c>
    </row>
    <row r="36" spans="1:8" ht="15">
      <c r="A36" s="183"/>
      <c r="B36" s="62" t="s">
        <v>43</v>
      </c>
      <c r="C36" s="63"/>
      <c r="D36" s="64">
        <f>C36*D35</f>
        <v>0</v>
      </c>
      <c r="E36" s="186"/>
      <c r="F36" s="65" t="s">
        <v>44</v>
      </c>
      <c r="G36" s="66"/>
      <c r="H36" s="67">
        <f>G36*H35</f>
        <v>0</v>
      </c>
    </row>
    <row r="37" spans="1:8" ht="15.75" thickBot="1">
      <c r="A37" s="184"/>
      <c r="B37" s="68" t="s">
        <v>45</v>
      </c>
      <c r="C37" s="14">
        <f>SUM(C36)</f>
        <v>0</v>
      </c>
      <c r="D37" s="15">
        <f>SUM(D36:D36)</f>
        <v>0</v>
      </c>
      <c r="E37" s="187"/>
      <c r="F37" s="69" t="s">
        <v>45</v>
      </c>
      <c r="G37" s="16">
        <f>SUM(G36)</f>
        <v>0</v>
      </c>
      <c r="H37" s="17">
        <f>SUM(H36:H36)</f>
        <v>0</v>
      </c>
    </row>
    <row r="38" ht="15.75" thickBot="1"/>
    <row r="39" spans="1:8" ht="25.5">
      <c r="A39" s="182"/>
      <c r="B39" s="46" t="s">
        <v>30</v>
      </c>
      <c r="C39" s="47"/>
      <c r="D39" s="48" t="s">
        <v>31</v>
      </c>
      <c r="E39" s="185"/>
      <c r="F39" s="49" t="s">
        <v>30</v>
      </c>
      <c r="G39" s="48"/>
      <c r="H39" s="50" t="s">
        <v>31</v>
      </c>
    </row>
    <row r="40" spans="1:8" ht="63.75">
      <c r="A40" s="183"/>
      <c r="B40" s="51" t="s">
        <v>32</v>
      </c>
      <c r="C40" s="52" t="s">
        <v>5</v>
      </c>
      <c r="D40" s="53">
        <v>1100</v>
      </c>
      <c r="E40" s="186"/>
      <c r="F40" s="54" t="s">
        <v>32</v>
      </c>
      <c r="G40" s="55" t="s">
        <v>7</v>
      </c>
      <c r="H40" s="56">
        <v>115</v>
      </c>
    </row>
    <row r="41" spans="1:8" ht="89.25">
      <c r="A41" s="183"/>
      <c r="B41" s="57" t="s">
        <v>194</v>
      </c>
      <c r="C41" s="58" t="s">
        <v>9</v>
      </c>
      <c r="D41" s="55" t="s">
        <v>35</v>
      </c>
      <c r="E41" s="186"/>
      <c r="F41" s="57" t="s">
        <v>194</v>
      </c>
      <c r="G41" s="59" t="s">
        <v>14</v>
      </c>
      <c r="H41" s="60" t="s">
        <v>35</v>
      </c>
    </row>
    <row r="42" spans="1:8" ht="27.75">
      <c r="A42" s="183"/>
      <c r="B42" s="57" t="s">
        <v>37</v>
      </c>
      <c r="C42" s="58"/>
      <c r="D42" s="53">
        <f>H2</f>
        <v>6.35</v>
      </c>
      <c r="E42" s="186"/>
      <c r="F42" s="58" t="s">
        <v>37</v>
      </c>
      <c r="G42" s="59"/>
      <c r="H42" s="56">
        <f>H2</f>
        <v>6.35</v>
      </c>
    </row>
    <row r="43" spans="1:8" ht="15">
      <c r="A43" s="183"/>
      <c r="B43" s="57" t="s">
        <v>39</v>
      </c>
      <c r="C43" s="58"/>
      <c r="D43" s="55" t="s">
        <v>40</v>
      </c>
      <c r="E43" s="186"/>
      <c r="F43" s="58" t="s">
        <v>39</v>
      </c>
      <c r="G43" s="61"/>
      <c r="H43" s="60" t="s">
        <v>40</v>
      </c>
    </row>
    <row r="44" spans="1:8" ht="15">
      <c r="A44" s="183"/>
      <c r="B44" s="57" t="s">
        <v>41</v>
      </c>
      <c r="C44" s="58"/>
      <c r="D44" s="12">
        <f>D40/D42</f>
        <v>173.22834645669292</v>
      </c>
      <c r="E44" s="186"/>
      <c r="F44" s="58" t="s">
        <v>41</v>
      </c>
      <c r="G44" s="61"/>
      <c r="H44" s="13">
        <f>H40/H42</f>
        <v>18.11023622047244</v>
      </c>
    </row>
    <row r="45" spans="1:8" ht="15">
      <c r="A45" s="183"/>
      <c r="B45" s="62" t="s">
        <v>43</v>
      </c>
      <c r="C45" s="63"/>
      <c r="D45" s="64">
        <f>C45*D44</f>
        <v>0</v>
      </c>
      <c r="E45" s="186"/>
      <c r="F45" s="65" t="s">
        <v>44</v>
      </c>
      <c r="G45" s="66"/>
      <c r="H45" s="67">
        <f>G45*H44</f>
        <v>0</v>
      </c>
    </row>
    <row r="46" spans="1:8" ht="15.75" thickBot="1">
      <c r="A46" s="184"/>
      <c r="B46" s="68" t="s">
        <v>45</v>
      </c>
      <c r="C46" s="14">
        <f>SUM(C45)</f>
        <v>0</v>
      </c>
      <c r="D46" s="15">
        <f>SUM(D45:D45)</f>
        <v>0</v>
      </c>
      <c r="E46" s="187"/>
      <c r="F46" s="69" t="s">
        <v>45</v>
      </c>
      <c r="G46" s="16">
        <f>SUM(G45)</f>
        <v>0</v>
      </c>
      <c r="H46" s="17">
        <f>SUM(H45:H45)</f>
        <v>0</v>
      </c>
    </row>
    <row r="48" spans="1:3" ht="18">
      <c r="A48" s="36" t="s">
        <v>200</v>
      </c>
      <c r="B48" s="37"/>
      <c r="C48" s="38">
        <f>C10+G10+C19+G19+C28+G28+C37+G37+C46+G46</f>
        <v>0</v>
      </c>
    </row>
    <row r="49" spans="1:3" ht="18">
      <c r="A49" s="36" t="s">
        <v>92</v>
      </c>
      <c r="B49" s="37"/>
      <c r="C49" s="39">
        <f>D10+H10+D19+H19+D28+H28+D37+H37+D46+H46</f>
        <v>0</v>
      </c>
    </row>
  </sheetData>
  <sheetProtection password="F17D" sheet="1" objects="1" scenarios="1"/>
  <mergeCells count="12">
    <mergeCell ref="A21:A28"/>
    <mergeCell ref="E21:E28"/>
    <mergeCell ref="A30:A37"/>
    <mergeCell ref="E30:E37"/>
    <mergeCell ref="A39:A46"/>
    <mergeCell ref="E39:E46"/>
    <mergeCell ref="A1:H1"/>
    <mergeCell ref="A2:G2"/>
    <mergeCell ref="A3:A10"/>
    <mergeCell ref="E3:E10"/>
    <mergeCell ref="A12:A19"/>
    <mergeCell ref="E12:E19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3" sqref="A3:H3"/>
    </sheetView>
  </sheetViews>
  <sheetFormatPr defaultColWidth="8.875" defaultRowHeight="14.25"/>
  <cols>
    <col min="1" max="1" width="12.625" style="0" customWidth="1"/>
    <col min="2" max="2" width="16.375" style="0" customWidth="1"/>
    <col min="3" max="3" width="24.125" style="0" customWidth="1"/>
    <col min="4" max="5" width="8.875" style="0" customWidth="1"/>
    <col min="6" max="6" width="17.875" style="0" customWidth="1"/>
    <col min="7" max="7" width="21.625" style="0" customWidth="1"/>
    <col min="8" max="8" width="18.125" style="0" customWidth="1"/>
  </cols>
  <sheetData>
    <row r="1" spans="1:8" ht="61.5" customHeight="1" thickBot="1">
      <c r="A1" s="232" t="s">
        <v>166</v>
      </c>
      <c r="B1" s="233"/>
      <c r="C1" s="235" t="s">
        <v>167</v>
      </c>
      <c r="D1" s="236"/>
      <c r="E1" s="236"/>
      <c r="F1" s="236"/>
      <c r="G1" s="236"/>
      <c r="H1" s="237"/>
    </row>
    <row r="2" spans="1:8" ht="30.75" thickBot="1">
      <c r="A2" s="220" t="s">
        <v>201</v>
      </c>
      <c r="B2" s="221"/>
      <c r="C2" s="221"/>
      <c r="D2" s="221"/>
      <c r="E2" s="221"/>
      <c r="F2" s="221"/>
      <c r="G2" s="222"/>
      <c r="H2" s="100">
        <v>6.35</v>
      </c>
    </row>
    <row r="3" spans="1:8" ht="48" customHeight="1" thickBot="1">
      <c r="A3" s="178" t="s">
        <v>93</v>
      </c>
      <c r="B3" s="179"/>
      <c r="C3" s="179"/>
      <c r="D3" s="179"/>
      <c r="E3" s="179"/>
      <c r="F3" s="179"/>
      <c r="G3" s="179"/>
      <c r="H3" s="180"/>
    </row>
    <row r="4" spans="1:8" ht="24">
      <c r="A4" s="217"/>
      <c r="B4" s="114" t="s">
        <v>131</v>
      </c>
      <c r="C4" s="115" t="s">
        <v>132</v>
      </c>
      <c r="D4" s="116" t="s">
        <v>31</v>
      </c>
      <c r="E4" s="217"/>
      <c r="F4" s="114" t="s">
        <v>131</v>
      </c>
      <c r="G4" s="117" t="s">
        <v>133</v>
      </c>
      <c r="H4" s="116" t="s">
        <v>31</v>
      </c>
    </row>
    <row r="5" spans="1:8" ht="36">
      <c r="A5" s="218"/>
      <c r="B5" s="118" t="s">
        <v>32</v>
      </c>
      <c r="C5" s="119" t="s">
        <v>134</v>
      </c>
      <c r="D5" s="120">
        <v>130</v>
      </c>
      <c r="E5" s="218"/>
      <c r="F5" s="118" t="s">
        <v>32</v>
      </c>
      <c r="G5" s="121" t="s">
        <v>135</v>
      </c>
      <c r="H5" s="120">
        <v>800</v>
      </c>
    </row>
    <row r="6" spans="1:8" ht="24">
      <c r="A6" s="218"/>
      <c r="B6" s="118" t="s">
        <v>60</v>
      </c>
      <c r="C6" s="119" t="s">
        <v>136</v>
      </c>
      <c r="D6" s="122" t="s">
        <v>35</v>
      </c>
      <c r="E6" s="218"/>
      <c r="F6" s="118" t="s">
        <v>60</v>
      </c>
      <c r="G6" s="121" t="s">
        <v>136</v>
      </c>
      <c r="H6" s="122" t="s">
        <v>35</v>
      </c>
    </row>
    <row r="7" spans="1:8" ht="14.25">
      <c r="A7" s="218"/>
      <c r="B7" s="118" t="s">
        <v>137</v>
      </c>
      <c r="C7" s="119"/>
      <c r="D7" s="120">
        <f>H2</f>
        <v>6.35</v>
      </c>
      <c r="E7" s="218"/>
      <c r="F7" s="118" t="s">
        <v>137</v>
      </c>
      <c r="G7" s="121"/>
      <c r="H7" s="120">
        <f>H2</f>
        <v>6.35</v>
      </c>
    </row>
    <row r="8" spans="1:8" ht="24">
      <c r="A8" s="218"/>
      <c r="B8" s="118" t="s">
        <v>138</v>
      </c>
      <c r="C8" s="123" t="s">
        <v>139</v>
      </c>
      <c r="D8" s="122" t="s">
        <v>140</v>
      </c>
      <c r="E8" s="218"/>
      <c r="F8" s="118" t="s">
        <v>138</v>
      </c>
      <c r="G8" s="124" t="s">
        <v>141</v>
      </c>
      <c r="H8" s="122" t="s">
        <v>140</v>
      </c>
    </row>
    <row r="9" spans="1:8" ht="14.25">
      <c r="A9" s="218"/>
      <c r="B9" s="118" t="s">
        <v>142</v>
      </c>
      <c r="C9" s="119"/>
      <c r="D9" s="125">
        <f>D5/D7</f>
        <v>20.472440944881892</v>
      </c>
      <c r="E9" s="218"/>
      <c r="F9" s="118" t="s">
        <v>142</v>
      </c>
      <c r="G9" s="121"/>
      <c r="H9" s="125">
        <f>H5/H7</f>
        <v>125.98425196850394</v>
      </c>
    </row>
    <row r="10" spans="1:8" ht="15">
      <c r="A10" s="218"/>
      <c r="B10" s="126" t="s">
        <v>143</v>
      </c>
      <c r="C10" s="127"/>
      <c r="D10" s="128">
        <f>C10*D9</f>
        <v>0</v>
      </c>
      <c r="E10" s="218"/>
      <c r="F10" s="126" t="s">
        <v>143</v>
      </c>
      <c r="G10" s="129"/>
      <c r="H10" s="128">
        <f>G10*H9</f>
        <v>0</v>
      </c>
    </row>
    <row r="11" spans="1:8" ht="15">
      <c r="A11" s="218"/>
      <c r="B11" s="126" t="s">
        <v>144</v>
      </c>
      <c r="C11" s="130"/>
      <c r="D11" s="128">
        <f>C11*D9</f>
        <v>0</v>
      </c>
      <c r="E11" s="218"/>
      <c r="F11" s="126" t="s">
        <v>144</v>
      </c>
      <c r="G11" s="131"/>
      <c r="H11" s="128">
        <f>G11*H9</f>
        <v>0</v>
      </c>
    </row>
    <row r="12" spans="1:8" ht="15">
      <c r="A12" s="218"/>
      <c r="B12" s="126" t="s">
        <v>145</v>
      </c>
      <c r="C12" s="132"/>
      <c r="D12" s="128">
        <f>C12*D9</f>
        <v>0</v>
      </c>
      <c r="E12" s="218"/>
      <c r="F12" s="126" t="s">
        <v>145</v>
      </c>
      <c r="G12" s="133"/>
      <c r="H12" s="128">
        <f>G12*H9</f>
        <v>0</v>
      </c>
    </row>
    <row r="13" spans="1:8" ht="15">
      <c r="A13" s="218"/>
      <c r="B13" s="126" t="s">
        <v>146</v>
      </c>
      <c r="C13" s="134"/>
      <c r="D13" s="128">
        <f>C13*D9</f>
        <v>0</v>
      </c>
      <c r="E13" s="218"/>
      <c r="F13" s="126" t="s">
        <v>146</v>
      </c>
      <c r="G13" s="135"/>
      <c r="H13" s="128">
        <f>G13*H9</f>
        <v>0</v>
      </c>
    </row>
    <row r="14" spans="1:8" ht="15">
      <c r="A14" s="218"/>
      <c r="B14" s="126" t="s">
        <v>147</v>
      </c>
      <c r="C14" s="136"/>
      <c r="D14" s="128">
        <f>C14*D9</f>
        <v>0</v>
      </c>
      <c r="E14" s="218"/>
      <c r="F14" s="126" t="s">
        <v>147</v>
      </c>
      <c r="G14" s="137"/>
      <c r="H14" s="128">
        <f>G14*H9</f>
        <v>0</v>
      </c>
    </row>
    <row r="15" spans="1:8" ht="15.75" customHeight="1">
      <c r="A15" s="218"/>
      <c r="B15" s="138" t="s">
        <v>148</v>
      </c>
      <c r="C15" s="139"/>
      <c r="D15" s="128">
        <f>C15*D9</f>
        <v>0</v>
      </c>
      <c r="E15" s="218"/>
      <c r="F15" s="138" t="s">
        <v>148</v>
      </c>
      <c r="G15" s="140"/>
      <c r="H15" s="128">
        <f>G15*H9</f>
        <v>0</v>
      </c>
    </row>
    <row r="16" spans="1:8" ht="15.75" thickBot="1">
      <c r="A16" s="223"/>
      <c r="B16" s="103" t="s">
        <v>94</v>
      </c>
      <c r="C16" s="104">
        <f>SUM(C10:C15)</f>
        <v>0</v>
      </c>
      <c r="D16" s="141">
        <f>SUM(D10:D15)</f>
        <v>0</v>
      </c>
      <c r="E16" s="223"/>
      <c r="F16" s="103" t="s">
        <v>94</v>
      </c>
      <c r="G16" s="111">
        <f>SUM(G10:G15)</f>
        <v>0</v>
      </c>
      <c r="H16" s="141">
        <f>SUM(H10:H15)</f>
        <v>0</v>
      </c>
    </row>
    <row r="17" spans="1:8" ht="15.75" thickBot="1">
      <c r="A17" s="142"/>
      <c r="B17" s="215"/>
      <c r="C17" s="215"/>
      <c r="D17" s="215"/>
      <c r="E17" s="215"/>
      <c r="F17" s="215"/>
      <c r="G17" s="215"/>
      <c r="H17" s="216"/>
    </row>
    <row r="18" spans="1:9" ht="24">
      <c r="A18" s="217"/>
      <c r="B18" s="114" t="s">
        <v>131</v>
      </c>
      <c r="C18" s="115" t="s">
        <v>149</v>
      </c>
      <c r="D18" s="116" t="s">
        <v>31</v>
      </c>
      <c r="E18" s="217"/>
      <c r="F18" s="143" t="s">
        <v>131</v>
      </c>
      <c r="G18" s="115" t="s">
        <v>150</v>
      </c>
      <c r="H18" s="116" t="s">
        <v>151</v>
      </c>
      <c r="I18" s="37"/>
    </row>
    <row r="19" spans="1:9" ht="27.75" customHeight="1">
      <c r="A19" s="218"/>
      <c r="B19" s="118" t="s">
        <v>32</v>
      </c>
      <c r="C19" s="144" t="s">
        <v>152</v>
      </c>
      <c r="D19" s="120">
        <v>272</v>
      </c>
      <c r="E19" s="218"/>
      <c r="F19" s="119" t="s">
        <v>32</v>
      </c>
      <c r="G19" s="144" t="s">
        <v>153</v>
      </c>
      <c r="H19" s="120">
        <v>156</v>
      </c>
      <c r="I19" s="37"/>
    </row>
    <row r="20" spans="1:9" ht="78" customHeight="1">
      <c r="A20" s="218"/>
      <c r="B20" s="118" t="s">
        <v>60</v>
      </c>
      <c r="C20" s="119" t="s">
        <v>185</v>
      </c>
      <c r="D20" s="122" t="s">
        <v>35</v>
      </c>
      <c r="E20" s="218"/>
      <c r="F20" s="119" t="s">
        <v>60</v>
      </c>
      <c r="G20" s="119" t="s">
        <v>154</v>
      </c>
      <c r="H20" s="122" t="s">
        <v>35</v>
      </c>
      <c r="I20" s="37"/>
    </row>
    <row r="21" spans="1:9" ht="15">
      <c r="A21" s="218"/>
      <c r="B21" s="118" t="s">
        <v>37</v>
      </c>
      <c r="C21" s="119"/>
      <c r="D21" s="120">
        <f>H2</f>
        <v>6.35</v>
      </c>
      <c r="E21" s="218"/>
      <c r="F21" s="119" t="s">
        <v>37</v>
      </c>
      <c r="G21" s="119"/>
      <c r="H21" s="120">
        <f>H2</f>
        <v>6.35</v>
      </c>
      <c r="I21" s="37"/>
    </row>
    <row r="22" spans="1:9" ht="24">
      <c r="A22" s="218"/>
      <c r="B22" s="118" t="s">
        <v>138</v>
      </c>
      <c r="C22" s="119"/>
      <c r="D22" s="122" t="s">
        <v>140</v>
      </c>
      <c r="E22" s="218"/>
      <c r="F22" s="119" t="s">
        <v>138</v>
      </c>
      <c r="G22" s="119"/>
      <c r="H22" s="122" t="s">
        <v>155</v>
      </c>
      <c r="I22" s="37"/>
    </row>
    <row r="23" spans="1:9" ht="15">
      <c r="A23" s="218"/>
      <c r="B23" s="118" t="s">
        <v>156</v>
      </c>
      <c r="C23" s="119"/>
      <c r="D23" s="125">
        <f>D19/D21</f>
        <v>42.83464566929134</v>
      </c>
      <c r="E23" s="218"/>
      <c r="F23" s="119" t="s">
        <v>156</v>
      </c>
      <c r="G23" s="171"/>
      <c r="H23" s="125">
        <f>H19/H21</f>
        <v>24.56692913385827</v>
      </c>
      <c r="I23" s="37"/>
    </row>
    <row r="24" spans="1:9" ht="15">
      <c r="A24" s="218"/>
      <c r="B24" s="118" t="s">
        <v>184</v>
      </c>
      <c r="C24" s="172"/>
      <c r="D24" s="145">
        <f>C24*D23</f>
        <v>0</v>
      </c>
      <c r="E24" s="218"/>
      <c r="F24" s="118" t="s">
        <v>184</v>
      </c>
      <c r="G24" s="173"/>
      <c r="H24" s="145">
        <f>G24*H23</f>
        <v>0</v>
      </c>
      <c r="I24" s="37"/>
    </row>
    <row r="25" spans="1:9" ht="15.75" thickBot="1">
      <c r="A25" s="219"/>
      <c r="B25" s="107" t="s">
        <v>94</v>
      </c>
      <c r="C25" s="112">
        <f>SUM(C24)</f>
        <v>0</v>
      </c>
      <c r="D25" s="146">
        <f>SUM(D24)</f>
        <v>0</v>
      </c>
      <c r="E25" s="219"/>
      <c r="F25" s="109" t="s">
        <v>94</v>
      </c>
      <c r="G25" s="113">
        <f>SUM(G24)</f>
        <v>0</v>
      </c>
      <c r="H25" s="146">
        <f>SUM(H24)</f>
        <v>0</v>
      </c>
      <c r="I25" s="37"/>
    </row>
    <row r="26" spans="1:8" ht="15.75" thickBot="1">
      <c r="A26" s="142"/>
      <c r="B26" s="215"/>
      <c r="C26" s="215"/>
      <c r="D26" s="215"/>
      <c r="E26" s="216"/>
      <c r="F26" s="216"/>
      <c r="G26" s="216"/>
      <c r="H26" s="216"/>
    </row>
    <row r="27" spans="1:8" ht="24">
      <c r="A27" s="217"/>
      <c r="B27" s="114" t="s">
        <v>131</v>
      </c>
      <c r="C27" s="115" t="s">
        <v>157</v>
      </c>
      <c r="D27" s="116" t="s">
        <v>151</v>
      </c>
      <c r="E27" s="217"/>
      <c r="F27" s="114" t="s">
        <v>131</v>
      </c>
      <c r="G27" s="115" t="s">
        <v>158</v>
      </c>
      <c r="H27" s="116" t="s">
        <v>151</v>
      </c>
    </row>
    <row r="28" spans="1:8" ht="24">
      <c r="A28" s="218"/>
      <c r="B28" s="118" t="s">
        <v>32</v>
      </c>
      <c r="C28" s="147" t="s">
        <v>186</v>
      </c>
      <c r="D28" s="120">
        <v>169</v>
      </c>
      <c r="E28" s="218"/>
      <c r="F28" s="118" t="s">
        <v>32</v>
      </c>
      <c r="G28" s="147" t="s">
        <v>187</v>
      </c>
      <c r="H28" s="120">
        <v>230</v>
      </c>
    </row>
    <row r="29" spans="1:8" ht="97.5" customHeight="1">
      <c r="A29" s="218"/>
      <c r="B29" s="118" t="s">
        <v>60</v>
      </c>
      <c r="C29" s="119" t="s">
        <v>159</v>
      </c>
      <c r="D29" s="122" t="s">
        <v>35</v>
      </c>
      <c r="E29" s="218"/>
      <c r="F29" s="118" t="s">
        <v>60</v>
      </c>
      <c r="G29" s="119" t="s">
        <v>160</v>
      </c>
      <c r="H29" s="122" t="s">
        <v>35</v>
      </c>
    </row>
    <row r="30" spans="1:8" ht="15">
      <c r="A30" s="218"/>
      <c r="B30" s="118" t="s">
        <v>37</v>
      </c>
      <c r="C30" s="119"/>
      <c r="D30" s="120">
        <f>H2</f>
        <v>6.35</v>
      </c>
      <c r="E30" s="218"/>
      <c r="F30" s="118" t="s">
        <v>37</v>
      </c>
      <c r="G30" s="119"/>
      <c r="H30" s="120">
        <f>H2</f>
        <v>6.35</v>
      </c>
    </row>
    <row r="31" spans="1:8" ht="24">
      <c r="A31" s="218"/>
      <c r="B31" s="118" t="s">
        <v>138</v>
      </c>
      <c r="C31" s="119"/>
      <c r="D31" s="122" t="s">
        <v>155</v>
      </c>
      <c r="E31" s="218"/>
      <c r="F31" s="118" t="s">
        <v>138</v>
      </c>
      <c r="G31" s="119"/>
      <c r="H31" s="122" t="s">
        <v>155</v>
      </c>
    </row>
    <row r="32" spans="1:8" ht="15">
      <c r="A32" s="218"/>
      <c r="B32" s="118" t="s">
        <v>156</v>
      </c>
      <c r="C32" s="119"/>
      <c r="D32" s="125">
        <f>D28/D30</f>
        <v>26.61417322834646</v>
      </c>
      <c r="E32" s="218"/>
      <c r="F32" s="118" t="s">
        <v>156</v>
      </c>
      <c r="G32" s="119"/>
      <c r="H32" s="125">
        <f>H28/H30</f>
        <v>36.22047244094488</v>
      </c>
    </row>
    <row r="33" spans="1:8" ht="15">
      <c r="A33" s="218"/>
      <c r="B33" s="118" t="s">
        <v>184</v>
      </c>
      <c r="C33" s="173"/>
      <c r="D33" s="145">
        <f>C33*D32</f>
        <v>0</v>
      </c>
      <c r="E33" s="218"/>
      <c r="F33" s="118" t="s">
        <v>184</v>
      </c>
      <c r="G33" s="173"/>
      <c r="H33" s="145">
        <f>G33*H32</f>
        <v>0</v>
      </c>
    </row>
    <row r="34" spans="1:8" ht="15.75" thickBot="1">
      <c r="A34" s="219"/>
      <c r="B34" s="107" t="s">
        <v>94</v>
      </c>
      <c r="C34" s="112">
        <f>SUM(C33)</f>
        <v>0</v>
      </c>
      <c r="D34" s="146">
        <f>SUM(D33)</f>
        <v>0</v>
      </c>
      <c r="E34" s="219"/>
      <c r="F34" s="107" t="s">
        <v>182</v>
      </c>
      <c r="G34" s="110">
        <f>SUM(G33)</f>
        <v>0</v>
      </c>
      <c r="H34" s="146">
        <f>SUM(H33)</f>
        <v>0</v>
      </c>
    </row>
    <row r="35" spans="1:8" ht="15.75" thickBot="1">
      <c r="A35" s="142"/>
      <c r="B35" s="215"/>
      <c r="C35" s="215"/>
      <c r="D35" s="215"/>
      <c r="E35" s="216"/>
      <c r="F35" s="216"/>
      <c r="G35" s="216"/>
      <c r="H35" s="216"/>
    </row>
    <row r="36" spans="1:8" ht="36">
      <c r="A36" s="217"/>
      <c r="B36" s="114" t="s">
        <v>131</v>
      </c>
      <c r="C36" s="115" t="s">
        <v>161</v>
      </c>
      <c r="D36" s="116" t="s">
        <v>162</v>
      </c>
      <c r="E36" s="217"/>
      <c r="F36" s="143" t="s">
        <v>131</v>
      </c>
      <c r="G36" s="115"/>
      <c r="H36" s="116" t="s">
        <v>151</v>
      </c>
    </row>
    <row r="37" spans="1:8" ht="24">
      <c r="A37" s="218"/>
      <c r="B37" s="118" t="s">
        <v>32</v>
      </c>
      <c r="C37" s="119" t="s">
        <v>188</v>
      </c>
      <c r="D37" s="120">
        <v>9</v>
      </c>
      <c r="E37" s="218"/>
      <c r="F37" s="119" t="s">
        <v>32</v>
      </c>
      <c r="G37" s="119"/>
      <c r="H37" s="120"/>
    </row>
    <row r="38" spans="1:8" ht="97.5" customHeight="1">
      <c r="A38" s="218"/>
      <c r="B38" s="118" t="s">
        <v>60</v>
      </c>
      <c r="C38" s="119" t="s">
        <v>189</v>
      </c>
      <c r="D38" s="122" t="s">
        <v>35</v>
      </c>
      <c r="E38" s="218"/>
      <c r="F38" s="119" t="s">
        <v>60</v>
      </c>
      <c r="G38" s="119"/>
      <c r="H38" s="122" t="s">
        <v>35</v>
      </c>
    </row>
    <row r="39" spans="1:8" ht="15">
      <c r="A39" s="218"/>
      <c r="B39" s="118" t="s">
        <v>37</v>
      </c>
      <c r="C39" s="119"/>
      <c r="D39" s="120">
        <f>H2</f>
        <v>6.35</v>
      </c>
      <c r="E39" s="218"/>
      <c r="F39" s="119" t="s">
        <v>37</v>
      </c>
      <c r="G39" s="119"/>
      <c r="H39" s="120">
        <f>H2</f>
        <v>6.35</v>
      </c>
    </row>
    <row r="40" spans="1:8" ht="24">
      <c r="A40" s="218"/>
      <c r="B40" s="118" t="s">
        <v>138</v>
      </c>
      <c r="C40" s="119"/>
      <c r="D40" s="122" t="s">
        <v>163</v>
      </c>
      <c r="E40" s="218"/>
      <c r="F40" s="119" t="s">
        <v>138</v>
      </c>
      <c r="G40" s="119"/>
      <c r="H40" s="122" t="s">
        <v>155</v>
      </c>
    </row>
    <row r="41" spans="1:8" ht="15">
      <c r="A41" s="218"/>
      <c r="B41" s="118" t="s">
        <v>156</v>
      </c>
      <c r="C41" s="119"/>
      <c r="D41" s="125">
        <f>D37/D39</f>
        <v>1.4173228346456694</v>
      </c>
      <c r="E41" s="218"/>
      <c r="F41" s="119" t="s">
        <v>156</v>
      </c>
      <c r="G41" s="119"/>
      <c r="H41" s="125">
        <f>H37/H39</f>
        <v>0</v>
      </c>
    </row>
    <row r="42" spans="1:8" ht="15">
      <c r="A42" s="218"/>
      <c r="B42" s="118" t="s">
        <v>184</v>
      </c>
      <c r="C42" s="173"/>
      <c r="D42" s="145">
        <f>C42*D41</f>
        <v>0</v>
      </c>
      <c r="E42" s="218"/>
      <c r="F42" s="118" t="s">
        <v>184</v>
      </c>
      <c r="G42" s="173"/>
      <c r="H42" s="145">
        <f>G42*H41</f>
        <v>0</v>
      </c>
    </row>
    <row r="43" spans="1:8" ht="15.75" thickBot="1">
      <c r="A43" s="219"/>
      <c r="B43" s="107" t="s">
        <v>94</v>
      </c>
      <c r="C43" s="108">
        <f>SUM(C42)</f>
        <v>0</v>
      </c>
      <c r="D43" s="146">
        <f>SUM(D42)</f>
        <v>0</v>
      </c>
      <c r="E43" s="219"/>
      <c r="F43" s="107" t="s">
        <v>94</v>
      </c>
      <c r="G43" s="110">
        <f>SUM(G42)</f>
        <v>0</v>
      </c>
      <c r="H43" s="146">
        <f>SUM(H42)</f>
        <v>0</v>
      </c>
    </row>
    <row r="44" spans="1:8" ht="15.75" thickBot="1">
      <c r="A44" s="148"/>
      <c r="B44" s="102"/>
      <c r="C44" s="102"/>
      <c r="D44" s="149"/>
      <c r="E44" s="148"/>
      <c r="F44" s="102"/>
      <c r="G44" s="102"/>
      <c r="H44" s="149"/>
    </row>
    <row r="45" spans="1:8" ht="36">
      <c r="A45" s="217"/>
      <c r="B45" s="114" t="s">
        <v>131</v>
      </c>
      <c r="C45" s="150"/>
      <c r="D45" s="117" t="s">
        <v>170</v>
      </c>
      <c r="E45" s="238"/>
      <c r="F45" s="114" t="s">
        <v>131</v>
      </c>
      <c r="G45" s="150"/>
      <c r="H45" s="117" t="s">
        <v>170</v>
      </c>
    </row>
    <row r="46" spans="1:8" ht="36">
      <c r="A46" s="218"/>
      <c r="B46" s="118" t="s">
        <v>32</v>
      </c>
      <c r="C46" s="105" t="s">
        <v>168</v>
      </c>
      <c r="D46" s="151">
        <v>22</v>
      </c>
      <c r="E46" s="239"/>
      <c r="F46" s="118" t="s">
        <v>32</v>
      </c>
      <c r="G46" s="152" t="s">
        <v>172</v>
      </c>
      <c r="H46" s="151">
        <v>180</v>
      </c>
    </row>
    <row r="47" spans="1:8" ht="96">
      <c r="A47" s="218"/>
      <c r="B47" s="118" t="s">
        <v>60</v>
      </c>
      <c r="C47" s="118" t="s">
        <v>169</v>
      </c>
      <c r="D47" s="153" t="s">
        <v>35</v>
      </c>
      <c r="E47" s="239"/>
      <c r="F47" s="118" t="s">
        <v>60</v>
      </c>
      <c r="G47" s="118" t="s">
        <v>173</v>
      </c>
      <c r="H47" s="153" t="s">
        <v>35</v>
      </c>
    </row>
    <row r="48" spans="1:8" ht="15">
      <c r="A48" s="218"/>
      <c r="B48" s="118" t="s">
        <v>37</v>
      </c>
      <c r="C48" s="118"/>
      <c r="D48" s="151">
        <f>H2</f>
        <v>6.35</v>
      </c>
      <c r="E48" s="239"/>
      <c r="F48" s="118" t="s">
        <v>37</v>
      </c>
      <c r="G48" s="118"/>
      <c r="H48" s="151">
        <f>H2</f>
        <v>6.35</v>
      </c>
    </row>
    <row r="49" spans="1:8" ht="24">
      <c r="A49" s="218"/>
      <c r="B49" s="118" t="s">
        <v>138</v>
      </c>
      <c r="C49" s="118"/>
      <c r="D49" s="153" t="s">
        <v>171</v>
      </c>
      <c r="E49" s="239"/>
      <c r="F49" s="118" t="s">
        <v>138</v>
      </c>
      <c r="G49" s="118"/>
      <c r="H49" s="153" t="s">
        <v>140</v>
      </c>
    </row>
    <row r="50" spans="1:8" ht="15">
      <c r="A50" s="218"/>
      <c r="B50" s="118" t="s">
        <v>156</v>
      </c>
      <c r="C50" s="118"/>
      <c r="D50" s="154">
        <f>D46/D48</f>
        <v>3.4645669291338583</v>
      </c>
      <c r="E50" s="239"/>
      <c r="F50" s="118" t="s">
        <v>156</v>
      </c>
      <c r="G50" s="118"/>
      <c r="H50" s="154">
        <f>H46/H48</f>
        <v>28.34645669291339</v>
      </c>
    </row>
    <row r="51" spans="1:8" ht="15">
      <c r="A51" s="218"/>
      <c r="B51" s="118" t="s">
        <v>184</v>
      </c>
      <c r="C51" s="174"/>
      <c r="D51" s="154">
        <f>C51*D50</f>
        <v>0</v>
      </c>
      <c r="E51" s="239"/>
      <c r="F51" s="118" t="s">
        <v>184</v>
      </c>
      <c r="G51" s="174"/>
      <c r="H51" s="154">
        <f>G51*H50</f>
        <v>0</v>
      </c>
    </row>
    <row r="52" spans="1:8" ht="15.75" thickBot="1">
      <c r="A52" s="219"/>
      <c r="B52" s="107" t="s">
        <v>183</v>
      </c>
      <c r="C52" s="107">
        <f>SUM(C51)</f>
        <v>0</v>
      </c>
      <c r="D52" s="155">
        <f>SUM(D51)</f>
        <v>0</v>
      </c>
      <c r="E52" s="240"/>
      <c r="F52" s="107" t="s">
        <v>183</v>
      </c>
      <c r="G52" s="107">
        <f>SUM(G51)</f>
        <v>0</v>
      </c>
      <c r="H52" s="155">
        <f>SUM(H51)</f>
        <v>0</v>
      </c>
    </row>
    <row r="53" spans="1:8" ht="15.75" thickBot="1">
      <c r="A53" s="148"/>
      <c r="B53" s="106"/>
      <c r="C53" s="106"/>
      <c r="D53" s="149"/>
      <c r="E53" s="156"/>
      <c r="F53" s="106"/>
      <c r="G53" s="106"/>
      <c r="H53" s="149"/>
    </row>
    <row r="54" spans="1:8" ht="24">
      <c r="A54" s="225"/>
      <c r="B54" s="42" t="s">
        <v>30</v>
      </c>
      <c r="C54" s="157"/>
      <c r="D54" s="158" t="s">
        <v>178</v>
      </c>
      <c r="E54" s="229"/>
      <c r="F54" s="42" t="s">
        <v>30</v>
      </c>
      <c r="G54" s="157"/>
      <c r="H54" s="158" t="s">
        <v>178</v>
      </c>
    </row>
    <row r="55" spans="1:8" ht="48">
      <c r="A55" s="226"/>
      <c r="B55" s="159" t="s">
        <v>32</v>
      </c>
      <c r="C55" s="159" t="s">
        <v>174</v>
      </c>
      <c r="D55" s="160">
        <v>11</v>
      </c>
      <c r="E55" s="230"/>
      <c r="F55" s="159" t="s">
        <v>32</v>
      </c>
      <c r="G55" s="159" t="s">
        <v>175</v>
      </c>
      <c r="H55" s="160">
        <v>17</v>
      </c>
    </row>
    <row r="56" spans="1:8" ht="24">
      <c r="A56" s="226"/>
      <c r="B56" s="43" t="s">
        <v>60</v>
      </c>
      <c r="C56" s="43" t="s">
        <v>190</v>
      </c>
      <c r="D56" s="161" t="s">
        <v>35</v>
      </c>
      <c r="E56" s="230"/>
      <c r="F56" s="43" t="s">
        <v>60</v>
      </c>
      <c r="G56" s="43" t="s">
        <v>191</v>
      </c>
      <c r="H56" s="161" t="s">
        <v>35</v>
      </c>
    </row>
    <row r="57" spans="1:8" ht="14.25">
      <c r="A57" s="226"/>
      <c r="B57" s="43" t="s">
        <v>37</v>
      </c>
      <c r="C57" s="43"/>
      <c r="D57" s="162">
        <f>H2</f>
        <v>6.35</v>
      </c>
      <c r="E57" s="230"/>
      <c r="F57" s="43" t="s">
        <v>37</v>
      </c>
      <c r="G57" s="43"/>
      <c r="H57" s="162">
        <f>H2</f>
        <v>6.35</v>
      </c>
    </row>
    <row r="58" spans="1:8" ht="24">
      <c r="A58" s="226"/>
      <c r="B58" s="43" t="s">
        <v>39</v>
      </c>
      <c r="C58" s="43"/>
      <c r="D58" s="161" t="s">
        <v>179</v>
      </c>
      <c r="E58" s="230"/>
      <c r="F58" s="43" t="s">
        <v>39</v>
      </c>
      <c r="G58" s="43"/>
      <c r="H58" s="161" t="s">
        <v>179</v>
      </c>
    </row>
    <row r="59" spans="1:8" ht="15">
      <c r="A59" s="226"/>
      <c r="B59" s="43" t="s">
        <v>41</v>
      </c>
      <c r="C59" s="43"/>
      <c r="D59" s="163">
        <f>D55/D57</f>
        <v>1.7322834645669292</v>
      </c>
      <c r="E59" s="230"/>
      <c r="F59" s="43" t="s">
        <v>41</v>
      </c>
      <c r="G59" s="43"/>
      <c r="H59" s="163">
        <f>H55/H57</f>
        <v>2.677165354330709</v>
      </c>
    </row>
    <row r="60" spans="1:8" ht="15">
      <c r="A60" s="226"/>
      <c r="B60" s="43" t="s">
        <v>176</v>
      </c>
      <c r="C60" s="164"/>
      <c r="D60" s="165">
        <f>C60*D59</f>
        <v>0</v>
      </c>
      <c r="E60" s="230"/>
      <c r="F60" s="43" t="s">
        <v>176</v>
      </c>
      <c r="G60" s="164"/>
      <c r="H60" s="165">
        <f>G60*H59</f>
        <v>0</v>
      </c>
    </row>
    <row r="61" spans="1:8" ht="15.75" thickBot="1">
      <c r="A61" s="228"/>
      <c r="B61" s="44" t="s">
        <v>45</v>
      </c>
      <c r="C61" s="166">
        <f>SUM(C60:C60)</f>
        <v>0</v>
      </c>
      <c r="D61" s="167">
        <f>SUM(D60:D60)</f>
        <v>0</v>
      </c>
      <c r="E61" s="231"/>
      <c r="F61" s="44" t="s">
        <v>45</v>
      </c>
      <c r="G61" s="166">
        <f>SUM(G60:G60)</f>
        <v>0</v>
      </c>
      <c r="H61" s="167">
        <f>SUM(H60:H60)</f>
        <v>0</v>
      </c>
    </row>
    <row r="62" spans="1:8" ht="15.75" thickBot="1">
      <c r="A62" s="168"/>
      <c r="B62" s="45"/>
      <c r="C62" s="45"/>
      <c r="D62" s="45"/>
      <c r="E62" s="45"/>
      <c r="F62" s="45"/>
      <c r="G62" s="45"/>
      <c r="H62" s="45"/>
    </row>
    <row r="63" spans="1:8" ht="24">
      <c r="A63" s="225"/>
      <c r="B63" s="42" t="s">
        <v>30</v>
      </c>
      <c r="C63" s="157"/>
      <c r="D63" s="158" t="s">
        <v>178</v>
      </c>
      <c r="E63" s="229"/>
      <c r="F63" s="42" t="s">
        <v>30</v>
      </c>
      <c r="G63" s="157"/>
      <c r="H63" s="158" t="s">
        <v>178</v>
      </c>
    </row>
    <row r="64" spans="1:8" ht="48">
      <c r="A64" s="226"/>
      <c r="B64" s="43" t="s">
        <v>32</v>
      </c>
      <c r="C64" s="159" t="s">
        <v>177</v>
      </c>
      <c r="D64" s="160">
        <v>15</v>
      </c>
      <c r="E64" s="230"/>
      <c r="F64" s="43" t="s">
        <v>32</v>
      </c>
      <c r="G64" s="159" t="s">
        <v>175</v>
      </c>
      <c r="H64" s="160">
        <v>24</v>
      </c>
    </row>
    <row r="65" spans="1:8" ht="24">
      <c r="A65" s="226"/>
      <c r="B65" s="43" t="s">
        <v>60</v>
      </c>
      <c r="C65" s="43" t="s">
        <v>192</v>
      </c>
      <c r="D65" s="161" t="s">
        <v>35</v>
      </c>
      <c r="E65" s="230"/>
      <c r="F65" s="43" t="s">
        <v>60</v>
      </c>
      <c r="G65" s="43" t="s">
        <v>193</v>
      </c>
      <c r="H65" s="161" t="s">
        <v>35</v>
      </c>
    </row>
    <row r="66" spans="1:8" ht="15">
      <c r="A66" s="226"/>
      <c r="B66" s="43" t="s">
        <v>37</v>
      </c>
      <c r="C66" s="43"/>
      <c r="D66" s="162">
        <f>H2</f>
        <v>6.35</v>
      </c>
      <c r="E66" s="230"/>
      <c r="F66" s="43" t="s">
        <v>37</v>
      </c>
      <c r="G66" s="43"/>
      <c r="H66" s="162">
        <f>H2</f>
        <v>6.35</v>
      </c>
    </row>
    <row r="67" spans="1:8" ht="24">
      <c r="A67" s="226"/>
      <c r="B67" s="43" t="s">
        <v>39</v>
      </c>
      <c r="C67" s="43"/>
      <c r="D67" s="161" t="s">
        <v>180</v>
      </c>
      <c r="E67" s="230"/>
      <c r="F67" s="43" t="s">
        <v>39</v>
      </c>
      <c r="G67" s="43"/>
      <c r="H67" s="161" t="s">
        <v>181</v>
      </c>
    </row>
    <row r="68" spans="1:8" ht="15">
      <c r="A68" s="226"/>
      <c r="B68" s="43" t="s">
        <v>41</v>
      </c>
      <c r="C68" s="43"/>
      <c r="D68" s="163">
        <f>D64/D66</f>
        <v>2.362204724409449</v>
      </c>
      <c r="E68" s="230"/>
      <c r="F68" s="43" t="s">
        <v>41</v>
      </c>
      <c r="G68" s="43"/>
      <c r="H68" s="163">
        <f>H64/H66</f>
        <v>3.7795275590551185</v>
      </c>
    </row>
    <row r="69" spans="1:8" ht="15">
      <c r="A69" s="227"/>
      <c r="B69" s="43" t="s">
        <v>176</v>
      </c>
      <c r="C69" s="164"/>
      <c r="D69" s="165">
        <f>C69*D68</f>
        <v>0</v>
      </c>
      <c r="E69" s="230"/>
      <c r="F69" s="43" t="s">
        <v>176</v>
      </c>
      <c r="G69" s="164"/>
      <c r="H69" s="165">
        <f>G69*H68</f>
        <v>0</v>
      </c>
    </row>
    <row r="70" spans="1:8" ht="15.75" thickBot="1">
      <c r="A70" s="228"/>
      <c r="B70" s="44" t="s">
        <v>45</v>
      </c>
      <c r="C70" s="166">
        <f>SUM(C69)</f>
        <v>0</v>
      </c>
      <c r="D70" s="167">
        <f>SUM(D69)</f>
        <v>0</v>
      </c>
      <c r="E70" s="231"/>
      <c r="F70" s="44" t="s">
        <v>45</v>
      </c>
      <c r="G70" s="166">
        <f>SUM(G69)</f>
        <v>0</v>
      </c>
      <c r="H70" s="167">
        <f>SUM(H69)</f>
        <v>0</v>
      </c>
    </row>
    <row r="71" spans="1:8" ht="15.75" thickBot="1">
      <c r="A71" s="169"/>
      <c r="B71" s="170"/>
      <c r="C71" s="170"/>
      <c r="D71" s="170"/>
      <c r="E71" s="170"/>
      <c r="F71" s="170"/>
      <c r="G71" s="170"/>
      <c r="H71" s="170"/>
    </row>
    <row r="72" spans="1:8" ht="15.75" thickBot="1">
      <c r="A72" s="241" t="s">
        <v>94</v>
      </c>
      <c r="B72" s="242"/>
      <c r="C72" s="242"/>
      <c r="D72" s="242"/>
      <c r="E72" s="243"/>
      <c r="F72" s="96" t="s">
        <v>164</v>
      </c>
      <c r="G72" s="250" t="s">
        <v>165</v>
      </c>
      <c r="H72" s="251"/>
    </row>
    <row r="73" spans="1:8" ht="15">
      <c r="A73" s="244"/>
      <c r="B73" s="245"/>
      <c r="C73" s="245"/>
      <c r="D73" s="245"/>
      <c r="E73" s="246"/>
      <c r="F73" s="252">
        <f>C16+G16+C25+G25+C34+G34+C43+G43+C52+G52+C61+G61+C70+G70</f>
        <v>0</v>
      </c>
      <c r="G73" s="254">
        <f>D16+H16+D25+H25+D34+H34+D43+H43+D52+H52+D61+H61+D70+H70</f>
        <v>0</v>
      </c>
      <c r="H73" s="255"/>
    </row>
    <row r="74" spans="1:8" ht="2.25" customHeight="1" thickBot="1">
      <c r="A74" s="247"/>
      <c r="B74" s="248"/>
      <c r="C74" s="248"/>
      <c r="D74" s="248"/>
      <c r="E74" s="249"/>
      <c r="F74" s="253"/>
      <c r="G74" s="256"/>
      <c r="H74" s="257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8">
      <c r="A76" s="224"/>
      <c r="B76" s="224"/>
      <c r="C76" s="224"/>
      <c r="D76" s="224"/>
      <c r="E76" s="224"/>
      <c r="F76" s="1"/>
      <c r="G76" s="1"/>
      <c r="H76" s="1"/>
    </row>
    <row r="77" spans="1:8" ht="15">
      <c r="A77" s="101"/>
      <c r="B77" s="101"/>
      <c r="C77" s="234"/>
      <c r="D77" s="234"/>
      <c r="E77" s="234"/>
      <c r="F77" s="101"/>
      <c r="G77" s="101"/>
      <c r="H77" s="101"/>
    </row>
    <row r="78" spans="1:8" ht="15">
      <c r="A78" s="101"/>
      <c r="B78" s="101"/>
      <c r="C78" s="101"/>
      <c r="D78" s="101"/>
      <c r="E78" s="101"/>
      <c r="F78" s="101"/>
      <c r="G78" s="101"/>
      <c r="H78" s="101"/>
    </row>
    <row r="79" spans="1:8" ht="15">
      <c r="A79" s="101"/>
      <c r="B79" s="101"/>
      <c r="C79" s="101"/>
      <c r="D79" s="101"/>
      <c r="E79" s="101"/>
      <c r="F79" s="101"/>
      <c r="G79" s="101"/>
      <c r="H79" s="10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</sheetData>
  <sheetProtection password="F17D" sheet="1" objects="1" scenarios="1"/>
  <mergeCells count="27">
    <mergeCell ref="C77:E77"/>
    <mergeCell ref="C1:H1"/>
    <mergeCell ref="A45:A52"/>
    <mergeCell ref="E45:E52"/>
    <mergeCell ref="A54:A61"/>
    <mergeCell ref="E54:E61"/>
    <mergeCell ref="A72:E74"/>
    <mergeCell ref="G72:H72"/>
    <mergeCell ref="F73:F74"/>
    <mergeCell ref="G73:H74"/>
    <mergeCell ref="A76:E76"/>
    <mergeCell ref="A63:A70"/>
    <mergeCell ref="E63:E70"/>
    <mergeCell ref="A1:B1"/>
    <mergeCell ref="B35:H35"/>
    <mergeCell ref="A36:A43"/>
    <mergeCell ref="E36:E43"/>
    <mergeCell ref="B26:H26"/>
    <mergeCell ref="A27:A34"/>
    <mergeCell ref="E27:E34"/>
    <mergeCell ref="B17:H17"/>
    <mergeCell ref="A18:A25"/>
    <mergeCell ref="E18:E25"/>
    <mergeCell ref="A2:G2"/>
    <mergeCell ref="A3:H3"/>
    <mergeCell ref="A4:A16"/>
    <mergeCell ref="E4:E16"/>
  </mergeCells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8" sqref="F8"/>
    </sheetView>
  </sheetViews>
  <sheetFormatPr defaultColWidth="8.875" defaultRowHeight="14.25"/>
  <cols>
    <col min="1" max="1" width="44.125" style="0" customWidth="1"/>
    <col min="2" max="2" width="9.125" style="0" customWidth="1"/>
    <col min="3" max="3" width="8.875" style="0" customWidth="1"/>
    <col min="4" max="4" width="17.375" style="0" customWidth="1"/>
  </cols>
  <sheetData>
    <row r="1" spans="1:4" ht="110.25" customHeight="1" thickBot="1">
      <c r="A1" s="94"/>
      <c r="B1" s="235" t="s">
        <v>130</v>
      </c>
      <c r="C1" s="269"/>
      <c r="D1" s="270"/>
    </row>
    <row r="2" spans="1:4" ht="15">
      <c r="A2" s="95"/>
      <c r="B2" s="95"/>
      <c r="C2" s="95"/>
      <c r="D2" s="95"/>
    </row>
    <row r="3" spans="1:4" ht="15">
      <c r="A3" s="95"/>
      <c r="B3" s="95"/>
      <c r="C3" s="95"/>
      <c r="D3" s="95"/>
    </row>
    <row r="4" spans="1:4" ht="21" thickBot="1">
      <c r="A4" s="271" t="s">
        <v>124</v>
      </c>
      <c r="B4" s="271"/>
      <c r="C4" s="271"/>
      <c r="D4" s="271"/>
    </row>
    <row r="5" spans="1:4" ht="28.5" thickBot="1">
      <c r="A5" s="96" t="s">
        <v>125</v>
      </c>
      <c r="B5" s="272"/>
      <c r="C5" s="272"/>
      <c r="D5" s="273"/>
    </row>
    <row r="6" spans="1:4" ht="15">
      <c r="A6" s="97" t="s">
        <v>32</v>
      </c>
      <c r="B6" s="274" t="s">
        <v>126</v>
      </c>
      <c r="C6" s="275"/>
      <c r="D6" s="276"/>
    </row>
    <row r="7" spans="1:4" ht="15">
      <c r="A7" s="98" t="s">
        <v>128</v>
      </c>
      <c r="B7" s="258">
        <f>'2D термопрессы'!C85</f>
        <v>0</v>
      </c>
      <c r="C7" s="259"/>
      <c r="D7" s="260"/>
    </row>
    <row r="8" spans="1:4" ht="15">
      <c r="A8" s="98" t="s">
        <v>122</v>
      </c>
      <c r="B8" s="258">
        <f>'запчасти к 2D термопрессам'!C49</f>
        <v>0</v>
      </c>
      <c r="C8" s="261"/>
      <c r="D8" s="262"/>
    </row>
    <row r="9" spans="1:4" ht="15">
      <c r="A9" s="98" t="s">
        <v>129</v>
      </c>
      <c r="B9" s="266">
        <f>'расходные материалы'!G73</f>
        <v>0</v>
      </c>
      <c r="C9" s="267"/>
      <c r="D9" s="268"/>
    </row>
    <row r="10" spans="1:4" ht="15.75" thickBot="1">
      <c r="A10" s="99" t="s">
        <v>127</v>
      </c>
      <c r="B10" s="263">
        <f>SUM(B7:D9)</f>
        <v>0</v>
      </c>
      <c r="C10" s="264"/>
      <c r="D10" s="265"/>
    </row>
    <row r="11" spans="1:4" ht="15">
      <c r="A11" s="1"/>
      <c r="B11" s="1"/>
      <c r="C11" s="1"/>
      <c r="D11" s="1"/>
    </row>
  </sheetData>
  <sheetProtection password="F17D" sheet="1" objects="1" scenarios="1"/>
  <mergeCells count="8">
    <mergeCell ref="B7:D7"/>
    <mergeCell ref="B8:D8"/>
    <mergeCell ref="B10:D10"/>
    <mergeCell ref="B9:D9"/>
    <mergeCell ref="B1:D1"/>
    <mergeCell ref="A4:D4"/>
    <mergeCell ref="B5:D5"/>
    <mergeCell ref="B6:D6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фыгы</dc:creator>
  <cp:keywords/>
  <dc:description/>
  <cp:lastModifiedBy>Света Я Трушина </cp:lastModifiedBy>
  <cp:lastPrinted>2011-02-28T12:46:45Z</cp:lastPrinted>
  <dcterms:created xsi:type="dcterms:W3CDTF">2004-12-14T10:18:29Z</dcterms:created>
  <dcterms:modified xsi:type="dcterms:W3CDTF">2015-08-19T11:38:30Z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